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610" windowHeight="11580"/>
  </bookViews>
  <sheets>
    <sheet name="Mau 05" sheetId="4" r:id="rId1"/>
    <sheet name="Heso" sheetId="6" r:id="rId2"/>
  </sheets>
  <calcPr calcId="144525"/>
</workbook>
</file>

<file path=xl/calcChain.xml><?xml version="1.0" encoding="utf-8"?>
<calcChain xmlns="http://schemas.openxmlformats.org/spreadsheetml/2006/main">
  <c r="H51" i="4" l="1"/>
  <c r="H52" i="4"/>
  <c r="J52" i="4" s="1"/>
  <c r="I50" i="4"/>
  <c r="J50" i="4" s="1"/>
  <c r="I44" i="4" l="1"/>
  <c r="J44" i="4" s="1"/>
  <c r="G44" i="4"/>
  <c r="I20" i="4"/>
  <c r="J20" i="4" s="1"/>
  <c r="I28" i="4"/>
  <c r="G28" i="4"/>
  <c r="J28" i="4" s="1"/>
  <c r="I37" i="4"/>
  <c r="J37" i="4" s="1"/>
  <c r="I45" i="4"/>
  <c r="G45" i="4"/>
  <c r="I43" i="4"/>
  <c r="G43" i="4"/>
  <c r="I36" i="4"/>
  <c r="J36" i="4" s="1"/>
  <c r="I35" i="4"/>
  <c r="J35" i="4" s="1"/>
  <c r="I19" i="4"/>
  <c r="J19" i="4" s="1"/>
  <c r="I21" i="4"/>
  <c r="J21" i="4" s="1"/>
  <c r="I22" i="4"/>
  <c r="J22" i="4" s="1"/>
  <c r="I18" i="4"/>
  <c r="J18" i="4" s="1"/>
  <c r="I29" i="4"/>
  <c r="I27" i="4"/>
  <c r="G29" i="4"/>
  <c r="G27" i="4"/>
  <c r="F30" i="4"/>
  <c r="J27" i="4" l="1"/>
  <c r="G30" i="4"/>
  <c r="J43" i="4"/>
  <c r="J45" i="4"/>
  <c r="J29" i="4"/>
  <c r="J53" i="4" l="1"/>
  <c r="I53" i="4"/>
  <c r="J46" i="4"/>
  <c r="I46" i="4"/>
  <c r="J30" i="4"/>
  <c r="I30" i="4"/>
  <c r="J38" i="4"/>
  <c r="J23" i="4"/>
  <c r="J10" i="4"/>
  <c r="D13" i="4" s="1"/>
  <c r="J56" i="4" l="1"/>
  <c r="J57" i="4" s="1"/>
  <c r="I38" i="4"/>
  <c r="J58" i="4"/>
  <c r="I23" i="4"/>
  <c r="J59" i="4" l="1"/>
</calcChain>
</file>

<file path=xl/sharedStrings.xml><?xml version="1.0" encoding="utf-8"?>
<sst xmlns="http://schemas.openxmlformats.org/spreadsheetml/2006/main" count="134" uniqueCount="81">
  <si>
    <t>TT</t>
  </si>
  <si>
    <t>Độc lập - Tự do - Hạnh phúc</t>
  </si>
  <si>
    <t>CỘNG HÒA XÃ HỘI CHỦ NGHĨA VIỆT NAM</t>
  </si>
  <si>
    <t>A.</t>
  </si>
  <si>
    <t>THÔNG TIN CHUNG</t>
  </si>
  <si>
    <t>B.</t>
  </si>
  <si>
    <t xml:space="preserve"> KHỐI LƯỢNG GIẢNG DẠY</t>
  </si>
  <si>
    <t>SỐ SV</t>
  </si>
  <si>
    <t>1.</t>
  </si>
  <si>
    <t>Trưởng khoa xác nhận</t>
  </si>
  <si>
    <t>SỐ GIỜ GIẢNG DẠY TRỰC TIẾP QUY CHUẨN</t>
  </si>
  <si>
    <t xml:space="preserve">Người báo cáo  </t>
  </si>
  <si>
    <t>Giờ chuẩn phải thực hiện</t>
  </si>
  <si>
    <r>
      <rPr>
        <sz val="12"/>
        <color indexed="8"/>
        <rFont val="Times New Roman"/>
        <family val="1"/>
      </rPr>
      <t>Họ và tên giảng viên:</t>
    </r>
    <r>
      <rPr>
        <b/>
        <sz val="12"/>
        <color indexed="8"/>
        <rFont val="Times New Roman"/>
        <family val="1"/>
      </rPr>
      <t xml:space="preserve"> </t>
    </r>
  </si>
  <si>
    <t xml:space="preserve">Đơn vị: </t>
  </si>
  <si>
    <t xml:space="preserve">Chức vụ cao nhất được tính giờ chuẩn: </t>
  </si>
  <si>
    <t>Đi học:</t>
  </si>
  <si>
    <t xml:space="preserve">BÁO CÁO KẾT QUẢ THỰC HIỆN NHIỆM VỤ GIẢNG DẠY
</t>
  </si>
  <si>
    <t>STT</t>
  </si>
  <si>
    <t xml:space="preserve">Chức danh/cấp bậc: </t>
  </si>
  <si>
    <t>TÊN BÀI</t>
  </si>
  <si>
    <t>TRUNG TÂM GIÁO DỤC</t>
  </si>
  <si>
    <t>QUỐC PHÒNG VÀ AN NINH</t>
  </si>
  <si>
    <t>ĐƠN VỊ</t>
  </si>
  <si>
    <t>NĂM HỌC 2020 - 2021</t>
  </si>
  <si>
    <t>HỆ</t>
  </si>
  <si>
    <t>Thai sản:</t>
  </si>
  <si>
    <t>SỐ GIỜ THỰC TẾ</t>
  </si>
  <si>
    <t>Phòng Đào tạo, Quản lý người học</t>
  </si>
  <si>
    <t>Nông La Duy</t>
  </si>
  <si>
    <t>Không</t>
  </si>
  <si>
    <t>Không tập trung:</t>
  </si>
  <si>
    <t xml:space="preserve">Con nhỏ: </t>
  </si>
  <si>
    <t>Giờ NCKH đã thực hiện:</t>
  </si>
  <si>
    <t>Giờ NCKH còn thiếu:</t>
  </si>
  <si>
    <t>Cộng</t>
  </si>
  <si>
    <t>Tập trung:</t>
  </si>
  <si>
    <t>D. TỔNG SỐ GIỜ GIẢNG DẠY TRỰC TIẾP VƯỢT ĐỊNH MỨC:</t>
  </si>
  <si>
    <t xml:space="preserve"> Giờ giảng dạy học kỳ 1  </t>
  </si>
  <si>
    <t>HỆ SỐ</t>
  </si>
  <si>
    <t>HỌC PHẦN</t>
  </si>
  <si>
    <t>SÔ BÀI CHẤM</t>
  </si>
  <si>
    <t>SỐ GIỜ COI</t>
  </si>
  <si>
    <t>SỐ GIỜ ĐÃ QUY CHUẨN</t>
  </si>
  <si>
    <t>LOẠI GIỜ</t>
  </si>
  <si>
    <t>C. TỔNG SỐ GIỜ GIẢNG DẠY TRỰC TIẾP ĐÃ QUY CHUẨN:</t>
  </si>
  <si>
    <t xml:space="preserve"> Giờ giảng dạy học kỳ 2  </t>
  </si>
  <si>
    <t xml:space="preserve">     Ngày          tháng         năm 2021</t>
  </si>
  <si>
    <t xml:space="preserve">Giờ coi, chấm thi học kỳ 2  </t>
  </si>
  <si>
    <t>C1</t>
  </si>
  <si>
    <t>ĐH</t>
  </si>
  <si>
    <t>ĐHNL1</t>
  </si>
  <si>
    <t>TH</t>
  </si>
  <si>
    <t>C4</t>
  </si>
  <si>
    <t>LT</t>
  </si>
  <si>
    <t>D1</t>
  </si>
  <si>
    <t>TC</t>
  </si>
  <si>
    <t>CĐVHNTVB2</t>
  </si>
  <si>
    <t>E11</t>
  </si>
  <si>
    <t>CĐ</t>
  </si>
  <si>
    <t>CĐKTKT</t>
  </si>
  <si>
    <t>Giờ ra đề, chấm kiểm tra học kỳ 1</t>
  </si>
  <si>
    <t>TRUNG ĐỘI</t>
  </si>
  <si>
    <t>SỐ LẦN RA ĐỀ</t>
  </si>
  <si>
    <t>SỐ GIỜ RA ĐỀ</t>
  </si>
  <si>
    <t>SỐ GIỜ CHẤM</t>
  </si>
  <si>
    <t>TỔNG</t>
  </si>
  <si>
    <t xml:space="preserve">Giờ ra đề, chấm kiểm tra học kỳ 2  </t>
  </si>
  <si>
    <r>
      <t>Giờ kiêm nhiệm:</t>
    </r>
    <r>
      <rPr>
        <b/>
        <sz val="12"/>
        <color indexed="8"/>
        <rFont val="Times New Roman"/>
        <family val="1"/>
      </rPr>
      <t/>
    </r>
  </si>
  <si>
    <t>Giờ chuẩn:</t>
  </si>
  <si>
    <t>Giờ đi học:</t>
  </si>
  <si>
    <t>SỐ LẦN KIỂM TRA</t>
  </si>
  <si>
    <t xml:space="preserve">F. TỔNG SỐ GIỜ ĐƯỢC THANH TOÁN: </t>
  </si>
  <si>
    <t>số lượng</t>
  </si>
  <si>
    <t>hệ số</t>
  </si>
  <si>
    <t>Giảng viên</t>
  </si>
  <si>
    <t>SỐ BUỔI COI</t>
  </si>
  <si>
    <t>E. TỔNG SỐ GIỜ RA ĐỀ, CHẤM KIỂM TRA, COI, CHẤM THI:</t>
  </si>
  <si>
    <t>Biểu mẫu 05</t>
  </si>
  <si>
    <t>(Ký, ghi rõ họ và tên)</t>
  </si>
  <si>
    <t>ĐẠI HỌC THÁI NGUYÊN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</si>
</sst>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163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  <charset val="163"/>
    </font>
    <font>
      <sz val="12"/>
      <color indexed="8"/>
      <name val="Times New Roman"/>
      <family val="1"/>
      <charset val="163"/>
    </font>
    <font>
      <b/>
      <sz val="11"/>
      <color indexed="8"/>
      <name val="Times New Roman"/>
      <family val="1"/>
      <charset val="163"/>
    </font>
    <font>
      <b/>
      <sz val="11"/>
      <color theme="1"/>
      <name val="Arial"/>
      <family val="2"/>
    </font>
    <font>
      <b/>
      <sz val="13"/>
      <color rgb="FFFF0000"/>
      <name val="Times New Roman"/>
      <family val="1"/>
    </font>
    <font>
      <sz val="10"/>
      <name val="Arial"/>
      <family val="2"/>
    </font>
    <font>
      <b/>
      <sz val="11"/>
      <name val="Arial"/>
      <family val="2"/>
      <charset val="163"/>
    </font>
    <font>
      <b/>
      <sz val="11"/>
      <color theme="1"/>
      <name val="Times New Roman"/>
      <family val="1"/>
    </font>
    <font>
      <sz val="10"/>
      <color rgb="FFFF0000"/>
      <name val="Arial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7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6" fillId="0" borderId="0" xfId="0" applyFont="1"/>
    <xf numFmtId="164" fontId="16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520065</xdr:colOff>
      <xdr:row>3</xdr:row>
      <xdr:rowOff>40005</xdr:rowOff>
    </xdr:from>
    <xdr:to>
      <xdr:col>2</xdr:col>
      <xdr:colOff>344274</xdr:colOff>
      <xdr:row>3</xdr:row>
      <xdr:rowOff>40005</xdr:rowOff>
    </xdr:to>
    <xdr:cxnSp macro="">
      <xdr:nvCxnSpPr>
        <xdr:cNvPr id="5" name="Straight Connector 4"/>
        <xdr:cNvCxnSpPr/>
      </xdr:nvCxnSpPr>
      <xdr:spPr>
        <a:xfrm>
          <a:off x="815340" y="659130"/>
          <a:ext cx="69098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191246</xdr:colOff>
      <xdr:row>2</xdr:row>
      <xdr:rowOff>12839</xdr:rowOff>
    </xdr:from>
    <xdr:to>
      <xdr:col>9</xdr:col>
      <xdr:colOff>168386</xdr:colOff>
      <xdr:row>2</xdr:row>
      <xdr:rowOff>13633</xdr:rowOff>
    </xdr:to>
    <xdr:cxnSp macro="">
      <xdr:nvCxnSpPr>
        <xdr:cNvPr id="10" name="Straight Connector 9"/>
        <xdr:cNvCxnSpPr/>
      </xdr:nvCxnSpPr>
      <xdr:spPr>
        <a:xfrm>
          <a:off x="4315571" y="422414"/>
          <a:ext cx="1920240" cy="794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A43" zoomScaleNormal="100" workbookViewId="0">
      <selection activeCell="F12" sqref="F12"/>
    </sheetView>
  </sheetViews>
  <sheetFormatPr defaultRowHeight="14.25" x14ac:dyDescent="0.2"/>
  <cols>
    <col min="1" max="1" width="3.875" style="15" customWidth="1"/>
    <col min="2" max="2" width="11.375" style="15" customWidth="1"/>
    <col min="3" max="3" width="7.375" style="15" customWidth="1"/>
    <col min="4" max="4" width="10.5" style="15" customWidth="1"/>
    <col min="5" max="5" width="11" style="15" customWidth="1"/>
    <col min="6" max="6" width="8.375" style="15" bestFit="1" customWidth="1"/>
    <col min="7" max="7" width="7.75" style="15" customWidth="1"/>
    <col min="8" max="9" width="8.875" style="15" customWidth="1"/>
    <col min="10" max="10" width="11.375" style="15" customWidth="1"/>
    <col min="11" max="16384" width="9" style="15"/>
  </cols>
  <sheetData>
    <row r="1" spans="1:10" s="13" customFormat="1" ht="15.75" x14ac:dyDescent="0.2">
      <c r="A1" s="65" t="s">
        <v>80</v>
      </c>
      <c r="B1" s="65"/>
      <c r="C1" s="65"/>
      <c r="D1" s="65"/>
      <c r="E1" s="33"/>
      <c r="F1" s="63" t="s">
        <v>2</v>
      </c>
      <c r="G1" s="63"/>
      <c r="H1" s="63"/>
      <c r="I1" s="63"/>
      <c r="J1" s="63"/>
    </row>
    <row r="2" spans="1:10" s="13" customFormat="1" ht="16.5" x14ac:dyDescent="0.2">
      <c r="A2" s="63" t="s">
        <v>21</v>
      </c>
      <c r="B2" s="63"/>
      <c r="C2" s="63"/>
      <c r="D2" s="63"/>
      <c r="E2" s="35"/>
      <c r="F2" s="64" t="s">
        <v>1</v>
      </c>
      <c r="G2" s="64"/>
      <c r="H2" s="64"/>
      <c r="I2" s="64"/>
      <c r="J2" s="64"/>
    </row>
    <row r="3" spans="1:10" s="13" customFormat="1" ht="16.5" customHeight="1" x14ac:dyDescent="0.2">
      <c r="A3" s="63" t="s">
        <v>22</v>
      </c>
      <c r="B3" s="63"/>
      <c r="C3" s="63"/>
      <c r="D3" s="63"/>
    </row>
    <row r="4" spans="1:10" s="13" customFormat="1" ht="21" customHeight="1" x14ac:dyDescent="0.2">
      <c r="A4" s="71"/>
      <c r="B4" s="72"/>
      <c r="C4" s="72"/>
      <c r="D4" s="72"/>
      <c r="E4" s="72"/>
      <c r="F4" s="72"/>
      <c r="G4" s="72"/>
      <c r="H4" s="72"/>
      <c r="I4" s="73" t="s">
        <v>78</v>
      </c>
      <c r="J4" s="73"/>
    </row>
    <row r="5" spans="1:10" s="13" customFormat="1" ht="21.75" customHeight="1" x14ac:dyDescent="0.2">
      <c r="A5" s="51" t="s">
        <v>17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s="13" customFormat="1" ht="21.75" customHeight="1" x14ac:dyDescent="0.2">
      <c r="A6" s="55" t="s">
        <v>24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s="13" customFormat="1" ht="23.25" customHeight="1" x14ac:dyDescent="0.2">
      <c r="A7" s="1" t="s">
        <v>3</v>
      </c>
      <c r="B7" s="50" t="s">
        <v>4</v>
      </c>
      <c r="C7" s="50"/>
      <c r="D7" s="50"/>
      <c r="E7" s="1"/>
      <c r="F7" s="22"/>
      <c r="G7" s="22"/>
      <c r="H7" s="1"/>
      <c r="I7" s="1"/>
      <c r="J7" s="1"/>
    </row>
    <row r="8" spans="1:10" s="13" customFormat="1" ht="19.5" customHeight="1" x14ac:dyDescent="0.2">
      <c r="A8" s="50" t="s">
        <v>13</v>
      </c>
      <c r="B8" s="50"/>
      <c r="C8" s="50"/>
      <c r="D8" s="50" t="s">
        <v>29</v>
      </c>
      <c r="E8" s="50"/>
      <c r="G8" s="30" t="s">
        <v>14</v>
      </c>
      <c r="H8" s="50" t="s">
        <v>28</v>
      </c>
      <c r="I8" s="50"/>
      <c r="J8" s="50"/>
    </row>
    <row r="9" spans="1:10" s="13" customFormat="1" ht="19.5" customHeight="1" x14ac:dyDescent="0.2">
      <c r="A9" s="56" t="s">
        <v>19</v>
      </c>
      <c r="B9" s="56"/>
      <c r="C9" s="56"/>
      <c r="D9" s="50" t="s">
        <v>75</v>
      </c>
      <c r="E9" s="50"/>
      <c r="F9" s="30"/>
      <c r="G9" s="30"/>
      <c r="H9" s="56" t="s">
        <v>69</v>
      </c>
      <c r="I9" s="56"/>
      <c r="J9" s="3">
        <v>270</v>
      </c>
    </row>
    <row r="10" spans="1:10" s="13" customFormat="1" ht="19.5" customHeight="1" x14ac:dyDescent="0.2">
      <c r="A10" s="57" t="s">
        <v>15</v>
      </c>
      <c r="B10" s="57"/>
      <c r="C10" s="57"/>
      <c r="D10" s="57"/>
      <c r="E10" s="22" t="s">
        <v>30</v>
      </c>
      <c r="F10" s="22"/>
      <c r="G10" s="22"/>
      <c r="H10" s="56" t="s">
        <v>68</v>
      </c>
      <c r="I10" s="56"/>
      <c r="J10" s="3">
        <f>J9*65/100</f>
        <v>175.5</v>
      </c>
    </row>
    <row r="11" spans="1:10" s="13" customFormat="1" ht="19.5" customHeight="1" x14ac:dyDescent="0.2">
      <c r="A11" s="54" t="s">
        <v>16</v>
      </c>
      <c r="B11" s="54"/>
      <c r="C11" s="27"/>
      <c r="E11" s="31" t="s">
        <v>36</v>
      </c>
      <c r="F11" s="27"/>
      <c r="G11" s="12"/>
      <c r="H11" s="54" t="s">
        <v>31</v>
      </c>
      <c r="I11" s="54"/>
      <c r="J11" s="27"/>
    </row>
    <row r="12" spans="1:10" s="13" customFormat="1" ht="19.5" customHeight="1" x14ac:dyDescent="0.2">
      <c r="A12" s="54" t="s">
        <v>70</v>
      </c>
      <c r="B12" s="54"/>
      <c r="C12" s="54"/>
      <c r="D12" s="29">
        <v>0</v>
      </c>
      <c r="E12" s="31" t="s">
        <v>26</v>
      </c>
      <c r="G12" s="29">
        <v>0</v>
      </c>
      <c r="H12" s="54" t="s">
        <v>32</v>
      </c>
      <c r="I12" s="54"/>
      <c r="J12" s="29">
        <v>0</v>
      </c>
    </row>
    <row r="13" spans="1:10" s="13" customFormat="1" ht="19.5" customHeight="1" x14ac:dyDescent="0.2">
      <c r="A13" s="59" t="s">
        <v>12</v>
      </c>
      <c r="B13" s="59"/>
      <c r="C13" s="59"/>
      <c r="D13" s="32">
        <f>J9-D12-G12-J12-J10</f>
        <v>94.5</v>
      </c>
      <c r="E13" s="58" t="s">
        <v>33</v>
      </c>
      <c r="F13" s="58"/>
      <c r="G13" s="24">
        <v>90</v>
      </c>
      <c r="H13" s="60" t="s">
        <v>34</v>
      </c>
      <c r="I13" s="60"/>
      <c r="J13" s="14">
        <v>0</v>
      </c>
    </row>
    <row r="14" spans="1:10" s="13" customFormat="1" ht="23.25" customHeight="1" x14ac:dyDescent="0.2">
      <c r="A14" s="1" t="s">
        <v>5</v>
      </c>
      <c r="B14" s="50" t="s">
        <v>6</v>
      </c>
      <c r="C14" s="50"/>
      <c r="D14" s="50"/>
      <c r="E14" s="1"/>
      <c r="F14" s="22"/>
      <c r="G14" s="22"/>
      <c r="H14" s="1"/>
      <c r="I14" s="1"/>
      <c r="J14" s="1"/>
    </row>
    <row r="15" spans="1:10" s="13" customFormat="1" ht="23.25" customHeight="1" x14ac:dyDescent="0.2">
      <c r="A15" s="4" t="s">
        <v>8</v>
      </c>
      <c r="B15" s="50" t="s">
        <v>38</v>
      </c>
      <c r="C15" s="50"/>
      <c r="D15" s="50"/>
      <c r="E15" s="50"/>
      <c r="F15" s="50"/>
      <c r="G15" s="50"/>
      <c r="H15" s="50"/>
      <c r="I15" s="50"/>
      <c r="J15" s="50"/>
    </row>
    <row r="16" spans="1:10" s="13" customFormat="1" ht="8.25" customHeight="1" x14ac:dyDescent="0.2">
      <c r="A16" s="1"/>
      <c r="B16" s="2"/>
      <c r="C16" s="2"/>
      <c r="D16" s="2"/>
      <c r="E16" s="2"/>
      <c r="F16" s="28"/>
      <c r="G16" s="28"/>
      <c r="H16" s="2"/>
      <c r="I16" s="2"/>
      <c r="J16" s="2"/>
    </row>
    <row r="17" spans="1:10" s="13" customFormat="1" ht="42" customHeight="1" x14ac:dyDescent="0.2">
      <c r="A17" s="25" t="s">
        <v>0</v>
      </c>
      <c r="B17" s="25" t="s">
        <v>20</v>
      </c>
      <c r="C17" s="25" t="s">
        <v>25</v>
      </c>
      <c r="D17" s="25" t="s">
        <v>62</v>
      </c>
      <c r="E17" s="34" t="s">
        <v>23</v>
      </c>
      <c r="F17" s="25" t="s">
        <v>7</v>
      </c>
      <c r="G17" s="25" t="s">
        <v>44</v>
      </c>
      <c r="H17" s="25" t="s">
        <v>27</v>
      </c>
      <c r="I17" s="36" t="s">
        <v>39</v>
      </c>
      <c r="J17" s="70" t="s">
        <v>10</v>
      </c>
    </row>
    <row r="18" spans="1:10" s="13" customFormat="1" ht="21" customHeight="1" x14ac:dyDescent="0.2">
      <c r="A18" s="5">
        <v>1</v>
      </c>
      <c r="B18" s="5" t="s">
        <v>49</v>
      </c>
      <c r="C18" s="5" t="s">
        <v>50</v>
      </c>
      <c r="D18" s="7">
        <v>1</v>
      </c>
      <c r="E18" s="69" t="s">
        <v>51</v>
      </c>
      <c r="F18" s="26">
        <v>39</v>
      </c>
      <c r="G18" s="5" t="s">
        <v>52</v>
      </c>
      <c r="H18" s="7">
        <v>3</v>
      </c>
      <c r="I18" s="45">
        <f>IF(G18="LT",VLOOKUP(F18,Heso!$B$3:$C$133,2,0),IF(G18="TH",VLOOKUP(F18,Heso!$D$3:$E$133,2,0)))</f>
        <v>1</v>
      </c>
      <c r="J18" s="26">
        <f>H18*I18</f>
        <v>3</v>
      </c>
    </row>
    <row r="19" spans="1:10" s="13" customFormat="1" ht="21" customHeight="1" x14ac:dyDescent="0.2">
      <c r="A19" s="5">
        <v>2</v>
      </c>
      <c r="B19" s="5" t="s">
        <v>53</v>
      </c>
      <c r="C19" s="5" t="s">
        <v>50</v>
      </c>
      <c r="D19" s="7">
        <v>123</v>
      </c>
      <c r="E19" s="69" t="s">
        <v>51</v>
      </c>
      <c r="F19" s="26">
        <v>119</v>
      </c>
      <c r="G19" s="5" t="s">
        <v>54</v>
      </c>
      <c r="H19" s="26">
        <v>5</v>
      </c>
      <c r="I19" s="45">
        <f>IF(G19="LT",VLOOKUP(F19,Heso!$B$3:$C$133,2,0),IF(G19="TH",VLOOKUP(F19,Heso!$D$3:$E$133,2,0)))</f>
        <v>1.4</v>
      </c>
      <c r="J19" s="26">
        <f t="shared" ref="J19:J22" si="0">H19*I19</f>
        <v>7</v>
      </c>
    </row>
    <row r="20" spans="1:10" s="13" customFormat="1" ht="21" customHeight="1" x14ac:dyDescent="0.2">
      <c r="A20" s="5">
        <v>3</v>
      </c>
      <c r="B20" s="5"/>
      <c r="C20" s="5"/>
      <c r="D20" s="26"/>
      <c r="E20" s="69"/>
      <c r="F20" s="26"/>
      <c r="G20" s="5"/>
      <c r="H20" s="26"/>
      <c r="I20" s="45" t="b">
        <f>IF(G20="LT",VLOOKUP(F20,Heso!$B$3:$C$133,2,0),IF(G20="TH",VLOOKUP(F20,Heso!$D$3:$E$133,2,0)))</f>
        <v>0</v>
      </c>
      <c r="J20" s="26">
        <f t="shared" si="0"/>
        <v>0</v>
      </c>
    </row>
    <row r="21" spans="1:10" s="13" customFormat="1" ht="21" customHeight="1" x14ac:dyDescent="0.2">
      <c r="A21" s="5">
        <v>4</v>
      </c>
      <c r="B21" s="5" t="s">
        <v>55</v>
      </c>
      <c r="C21" s="5" t="s">
        <v>56</v>
      </c>
      <c r="D21" s="26">
        <v>262728</v>
      </c>
      <c r="E21" s="69" t="s">
        <v>57</v>
      </c>
      <c r="F21" s="26">
        <v>126</v>
      </c>
      <c r="G21" s="5" t="s">
        <v>54</v>
      </c>
      <c r="H21" s="26">
        <v>2</v>
      </c>
      <c r="I21" s="45">
        <f>IF(G21="LT",VLOOKUP(F21,Heso!$B$3:$C$133,2,0),IF(G21="TH",VLOOKUP(F21,Heso!$D$3:$E$133,2,0)))</f>
        <v>1.4</v>
      </c>
      <c r="J21" s="26">
        <f t="shared" si="0"/>
        <v>2.8</v>
      </c>
    </row>
    <row r="22" spans="1:10" s="13" customFormat="1" ht="21" customHeight="1" x14ac:dyDescent="0.2">
      <c r="A22" s="5">
        <v>5</v>
      </c>
      <c r="B22" s="5" t="s">
        <v>58</v>
      </c>
      <c r="C22" s="5" t="s">
        <v>59</v>
      </c>
      <c r="D22" s="26">
        <v>32</v>
      </c>
      <c r="E22" s="69" t="s">
        <v>60</v>
      </c>
      <c r="F22" s="26">
        <v>41</v>
      </c>
      <c r="G22" s="5" t="s">
        <v>52</v>
      </c>
      <c r="H22" s="26">
        <v>4</v>
      </c>
      <c r="I22" s="45">
        <f>IF(G22="LT",VLOOKUP(F22,Heso!$B$3:$C$133,2,0),IF(G22="TH",VLOOKUP(F22,Heso!$D$3:$E$133,2,0)))</f>
        <v>1.1000000000000001</v>
      </c>
      <c r="J22" s="26">
        <f t="shared" si="0"/>
        <v>4.4000000000000004</v>
      </c>
    </row>
    <row r="23" spans="1:10" s="13" customFormat="1" ht="19.5" customHeight="1" x14ac:dyDescent="0.2">
      <c r="A23" s="52" t="s">
        <v>35</v>
      </c>
      <c r="B23" s="52"/>
      <c r="C23" s="52"/>
      <c r="D23" s="52"/>
      <c r="E23" s="52"/>
      <c r="F23" s="52"/>
      <c r="G23" s="52"/>
      <c r="H23" s="52"/>
      <c r="I23" s="9">
        <f>SUM(I18:I22)</f>
        <v>4.9000000000000004</v>
      </c>
      <c r="J23" s="9">
        <f>SUM(J18:J22)</f>
        <v>17.200000000000003</v>
      </c>
    </row>
    <row r="24" spans="1:10" s="13" customFormat="1" ht="19.5" customHeight="1" x14ac:dyDescent="0.2">
      <c r="A24" s="22"/>
      <c r="B24" s="22"/>
      <c r="C24" s="22"/>
      <c r="D24" s="22"/>
      <c r="E24" s="22"/>
      <c r="F24" s="22"/>
      <c r="G24" s="22"/>
      <c r="H24" s="22"/>
      <c r="I24" s="11"/>
      <c r="J24" s="11"/>
    </row>
    <row r="25" spans="1:10" ht="21" customHeight="1" x14ac:dyDescent="0.2">
      <c r="A25" s="4">
        <v>2</v>
      </c>
      <c r="B25" s="66" t="s">
        <v>61</v>
      </c>
      <c r="C25" s="66"/>
      <c r="D25" s="66"/>
      <c r="E25" s="66"/>
      <c r="F25" s="22"/>
      <c r="G25" s="22"/>
      <c r="H25" s="1"/>
      <c r="I25" s="10"/>
      <c r="J25" s="11"/>
    </row>
    <row r="26" spans="1:10" ht="26.25" customHeight="1" x14ac:dyDescent="0.2">
      <c r="A26" s="25" t="s">
        <v>0</v>
      </c>
      <c r="B26" s="25" t="s">
        <v>62</v>
      </c>
      <c r="C26" s="25" t="s">
        <v>25</v>
      </c>
      <c r="D26" s="34" t="s">
        <v>23</v>
      </c>
      <c r="E26" s="34" t="s">
        <v>40</v>
      </c>
      <c r="F26" s="25" t="s">
        <v>71</v>
      </c>
      <c r="G26" s="25" t="s">
        <v>64</v>
      </c>
      <c r="H26" s="25" t="s">
        <v>41</v>
      </c>
      <c r="I26" s="25" t="s">
        <v>65</v>
      </c>
      <c r="J26" s="25" t="s">
        <v>66</v>
      </c>
    </row>
    <row r="27" spans="1:10" ht="22.5" customHeight="1" x14ac:dyDescent="0.2">
      <c r="A27" s="5">
        <v>1</v>
      </c>
      <c r="B27" s="26">
        <v>1</v>
      </c>
      <c r="C27" s="5" t="s">
        <v>50</v>
      </c>
      <c r="D27" s="5" t="s">
        <v>51</v>
      </c>
      <c r="E27" s="5">
        <v>3</v>
      </c>
      <c r="F27" s="46">
        <v>1</v>
      </c>
      <c r="G27" s="5">
        <f>IF(F27=1,0.5,IF(F27=2,1,1.5))</f>
        <v>0.5</v>
      </c>
      <c r="H27" s="26">
        <v>39</v>
      </c>
      <c r="I27" s="26">
        <f>IF(F27=1,(H27/25),IF(F27=2,(H27*2/25),(E6*3/25)))</f>
        <v>1.56</v>
      </c>
      <c r="J27" s="9">
        <f>G27+I27</f>
        <v>2.06</v>
      </c>
    </row>
    <row r="28" spans="1:10" ht="22.5" customHeight="1" x14ac:dyDescent="0.2">
      <c r="A28" s="5">
        <v>2</v>
      </c>
      <c r="B28" s="26"/>
      <c r="C28" s="5"/>
      <c r="D28" s="5"/>
      <c r="E28" s="5"/>
      <c r="F28" s="46"/>
      <c r="G28" s="5">
        <f>IF(F28=1,0.5,IF(F28=2,1,1.5))</f>
        <v>1.5</v>
      </c>
      <c r="H28" s="26"/>
      <c r="I28" s="26">
        <f>IF(F28=1,(H28/25),IF(F28=2,(H28*2/25),(E7*3/25)))</f>
        <v>0</v>
      </c>
      <c r="J28" s="9">
        <f>G28+I28</f>
        <v>1.5</v>
      </c>
    </row>
    <row r="29" spans="1:10" ht="22.5" customHeight="1" x14ac:dyDescent="0.2">
      <c r="A29" s="5">
        <v>3</v>
      </c>
      <c r="B29" s="39">
        <v>123</v>
      </c>
      <c r="C29" s="5" t="s">
        <v>50</v>
      </c>
      <c r="D29" s="5" t="s">
        <v>51</v>
      </c>
      <c r="E29" s="26">
        <v>1</v>
      </c>
      <c r="F29" s="26">
        <v>1</v>
      </c>
      <c r="G29" s="5">
        <f>IF(F29=1,0.5,IF(F29=2,1,1.5))</f>
        <v>0.5</v>
      </c>
      <c r="H29" s="26">
        <v>119</v>
      </c>
      <c r="I29" s="26">
        <f>IF(F29=1,(H29/25),IF(F29=2,(H29*2/25),(E7*3/25)))</f>
        <v>4.76</v>
      </c>
      <c r="J29" s="9">
        <f>G29+I29</f>
        <v>5.26</v>
      </c>
    </row>
    <row r="30" spans="1:10" ht="16.5" customHeight="1" x14ac:dyDescent="0.2">
      <c r="A30" s="61" t="s">
        <v>35</v>
      </c>
      <c r="B30" s="62"/>
      <c r="C30" s="62"/>
      <c r="D30" s="62"/>
      <c r="E30" s="62"/>
      <c r="F30" s="9">
        <f>SUM(F27:F29)</f>
        <v>2</v>
      </c>
      <c r="G30" s="41">
        <f>SUM(G27:G29)</f>
        <v>2.5</v>
      </c>
      <c r="H30" s="40"/>
      <c r="I30" s="9">
        <f>SUM(I27:I29)</f>
        <v>6.32</v>
      </c>
      <c r="J30" s="9">
        <f>SUM(J27:J29)</f>
        <v>8.82</v>
      </c>
    </row>
    <row r="31" spans="1:10" ht="16.5" customHeight="1" x14ac:dyDescent="0.2">
      <c r="A31" s="22"/>
      <c r="B31" s="22"/>
      <c r="C31" s="22"/>
      <c r="D31" s="22"/>
      <c r="E31" s="22"/>
      <c r="F31" s="22"/>
      <c r="G31" s="22"/>
      <c r="H31" s="22"/>
      <c r="I31" s="10"/>
      <c r="J31" s="11"/>
    </row>
    <row r="32" spans="1:10" ht="16.5" customHeight="1" x14ac:dyDescent="0.2">
      <c r="A32" s="4">
        <v>3</v>
      </c>
      <c r="B32" s="50" t="s">
        <v>46</v>
      </c>
      <c r="C32" s="50"/>
      <c r="D32" s="50"/>
      <c r="E32" s="50"/>
      <c r="F32" s="50"/>
      <c r="G32" s="50"/>
      <c r="H32" s="50"/>
      <c r="I32" s="50"/>
      <c r="J32" s="50"/>
    </row>
    <row r="33" spans="1:10" ht="16.5" customHeight="1" x14ac:dyDescent="0.2">
      <c r="A33" s="22"/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51" customHeight="1" x14ac:dyDescent="0.2">
      <c r="A34" s="25" t="s">
        <v>0</v>
      </c>
      <c r="B34" s="25" t="s">
        <v>20</v>
      </c>
      <c r="C34" s="25" t="s">
        <v>25</v>
      </c>
      <c r="D34" s="25" t="s">
        <v>62</v>
      </c>
      <c r="E34" s="34" t="s">
        <v>23</v>
      </c>
      <c r="F34" s="25" t="s">
        <v>7</v>
      </c>
      <c r="G34" s="25" t="s">
        <v>44</v>
      </c>
      <c r="H34" s="25" t="s">
        <v>27</v>
      </c>
      <c r="I34" s="36" t="s">
        <v>39</v>
      </c>
      <c r="J34" s="25" t="s">
        <v>10</v>
      </c>
    </row>
    <row r="35" spans="1:10" ht="16.5" customHeight="1" x14ac:dyDescent="0.2">
      <c r="A35" s="5">
        <v>1</v>
      </c>
      <c r="B35" s="6"/>
      <c r="C35" s="26"/>
      <c r="D35" s="26"/>
      <c r="E35" s="26"/>
      <c r="F35" s="26">
        <v>120</v>
      </c>
      <c r="G35" s="5" t="s">
        <v>54</v>
      </c>
      <c r="H35" s="26">
        <v>10</v>
      </c>
      <c r="I35" s="45">
        <f>IF(G35="LT",VLOOKUP(F35,Heso!$B$3:$C$133,2,0),IF(G35="TH",VLOOKUP(F35,Heso!$D$3:$E$133,2,0)))</f>
        <v>1.4</v>
      </c>
      <c r="J35" s="26">
        <f>H35*I35</f>
        <v>14</v>
      </c>
    </row>
    <row r="36" spans="1:10" ht="16.5" customHeight="1" x14ac:dyDescent="0.2">
      <c r="A36" s="5">
        <v>2</v>
      </c>
      <c r="B36" s="8"/>
      <c r="C36" s="26"/>
      <c r="D36" s="26"/>
      <c r="E36" s="26"/>
      <c r="F36" s="26"/>
      <c r="G36" s="5"/>
      <c r="H36" s="26"/>
      <c r="I36" s="45" t="b">
        <f>IF(G36="LT",VLOOKUP(F36,Heso!$B$3:$C$133,2,0),IF(G36="TH",VLOOKUP(F36,Heso!$D$3:$E$133,2,0)))</f>
        <v>0</v>
      </c>
      <c r="J36" s="26">
        <f>H36*I36</f>
        <v>0</v>
      </c>
    </row>
    <row r="37" spans="1:10" ht="16.5" customHeight="1" x14ac:dyDescent="0.2">
      <c r="A37" s="5">
        <v>3</v>
      </c>
      <c r="B37" s="8"/>
      <c r="C37" s="26"/>
      <c r="D37" s="26"/>
      <c r="E37" s="26"/>
      <c r="F37" s="26">
        <v>119</v>
      </c>
      <c r="G37" s="5" t="s">
        <v>54</v>
      </c>
      <c r="H37" s="26">
        <v>5</v>
      </c>
      <c r="I37" s="45">
        <f>IF(G37="LT",VLOOKUP(F37,Heso!$B$3:$C$133,2,0),IF(G37="TH",VLOOKUP(F37,Heso!$D$3:$E$133,2,0)))</f>
        <v>1.4</v>
      </c>
      <c r="J37" s="26">
        <f t="shared" ref="J37" si="1">H37*I37</f>
        <v>7</v>
      </c>
    </row>
    <row r="38" spans="1:10" ht="16.5" customHeight="1" x14ac:dyDescent="0.2">
      <c r="A38" s="52" t="s">
        <v>35</v>
      </c>
      <c r="B38" s="52"/>
      <c r="C38" s="52"/>
      <c r="D38" s="52"/>
      <c r="E38" s="52"/>
      <c r="F38" s="52"/>
      <c r="G38" s="52"/>
      <c r="H38" s="52"/>
      <c r="I38" s="9">
        <f>SUM(I35:I37)</f>
        <v>2.8</v>
      </c>
      <c r="J38" s="9">
        <f>SUM(J35:J37)</f>
        <v>21</v>
      </c>
    </row>
    <row r="39" spans="1:10" ht="16.5" customHeight="1" x14ac:dyDescent="0.2">
      <c r="A39" s="22"/>
      <c r="B39" s="22"/>
      <c r="C39" s="22"/>
      <c r="D39" s="22"/>
      <c r="E39" s="22"/>
      <c r="F39" s="22"/>
      <c r="G39" s="22"/>
      <c r="H39" s="22"/>
      <c r="I39" s="11"/>
      <c r="J39" s="11"/>
    </row>
    <row r="40" spans="1:10" ht="16.5" customHeight="1" x14ac:dyDescent="0.2">
      <c r="A40" s="48"/>
      <c r="B40" s="48"/>
      <c r="C40" s="48"/>
      <c r="D40" s="48"/>
      <c r="E40" s="48"/>
      <c r="F40" s="48"/>
      <c r="G40" s="48"/>
      <c r="H40" s="48"/>
      <c r="I40" s="11"/>
      <c r="J40" s="11"/>
    </row>
    <row r="41" spans="1:10" ht="16.5" customHeight="1" x14ac:dyDescent="0.2">
      <c r="A41" s="4">
        <v>4</v>
      </c>
      <c r="B41" s="66" t="s">
        <v>67</v>
      </c>
      <c r="C41" s="66"/>
      <c r="D41" s="66"/>
      <c r="E41" s="66"/>
      <c r="F41" s="22"/>
      <c r="G41" s="22"/>
      <c r="H41" s="22"/>
      <c r="I41" s="10"/>
      <c r="J41" s="11"/>
    </row>
    <row r="42" spans="1:10" ht="48.75" customHeight="1" x14ac:dyDescent="0.2">
      <c r="A42" s="25" t="s">
        <v>0</v>
      </c>
      <c r="B42" s="25" t="s">
        <v>62</v>
      </c>
      <c r="C42" s="25" t="s">
        <v>25</v>
      </c>
      <c r="D42" s="34" t="s">
        <v>23</v>
      </c>
      <c r="E42" s="34" t="s">
        <v>40</v>
      </c>
      <c r="F42" s="25" t="s">
        <v>63</v>
      </c>
      <c r="G42" s="25" t="s">
        <v>64</v>
      </c>
      <c r="H42" s="25" t="s">
        <v>41</v>
      </c>
      <c r="I42" s="25" t="s">
        <v>65</v>
      </c>
      <c r="J42" s="25" t="s">
        <v>66</v>
      </c>
    </row>
    <row r="43" spans="1:10" ht="16.5" customHeight="1" x14ac:dyDescent="0.2">
      <c r="A43" s="5">
        <v>1</v>
      </c>
      <c r="B43" s="6"/>
      <c r="C43" s="26"/>
      <c r="D43" s="26"/>
      <c r="E43" s="5"/>
      <c r="F43" s="46">
        <v>1</v>
      </c>
      <c r="G43" s="5">
        <f>IF(F43=1,0.5,IF(F43=2,1,1.5))</f>
        <v>0.5</v>
      </c>
      <c r="H43" s="26">
        <v>39</v>
      </c>
      <c r="I43" s="26">
        <f>IF(F43=1,(H43/25),IF(F43=2,(H43*2/25),(E22*3/25)))</f>
        <v>1.56</v>
      </c>
      <c r="J43" s="9">
        <f>G43+I43</f>
        <v>2.06</v>
      </c>
    </row>
    <row r="44" spans="1:10" ht="16.5" customHeight="1" x14ac:dyDescent="0.2">
      <c r="A44" s="5">
        <v>2</v>
      </c>
      <c r="B44" s="6"/>
      <c r="C44" s="26"/>
      <c r="D44" s="26"/>
      <c r="E44" s="5"/>
      <c r="F44" s="46"/>
      <c r="G44" s="5">
        <f>IF(F44=1,0.5,IF(F44=2,1,1.5))</f>
        <v>1.5</v>
      </c>
      <c r="H44" s="26"/>
      <c r="I44" s="26">
        <f>IF(F44=1,(H44/25),IF(F44=2,(H44*2/25),(E23*3/25)))</f>
        <v>0</v>
      </c>
      <c r="J44" s="9">
        <f>G44+I44</f>
        <v>1.5</v>
      </c>
    </row>
    <row r="45" spans="1:10" ht="16.5" customHeight="1" x14ac:dyDescent="0.2">
      <c r="A45" s="5">
        <v>3</v>
      </c>
      <c r="B45" s="8"/>
      <c r="C45" s="26"/>
      <c r="D45" s="26"/>
      <c r="E45" s="26"/>
      <c r="F45" s="26">
        <v>1</v>
      </c>
      <c r="G45" s="5">
        <f>IF(F45=1,0.5,IF(F45=2,1,1.5))</f>
        <v>0.5</v>
      </c>
      <c r="H45" s="26">
        <v>119</v>
      </c>
      <c r="I45" s="26">
        <f>IF(F45=1,(H45/25),IF(F45=2,(H45*2/25),(#REF!*3/25)))</f>
        <v>4.76</v>
      </c>
      <c r="J45" s="9">
        <f>G45+I45</f>
        <v>5.26</v>
      </c>
    </row>
    <row r="46" spans="1:10" ht="16.5" customHeight="1" x14ac:dyDescent="0.2">
      <c r="A46" s="52" t="s">
        <v>35</v>
      </c>
      <c r="B46" s="52"/>
      <c r="C46" s="52"/>
      <c r="D46" s="52"/>
      <c r="E46" s="52"/>
      <c r="F46" s="52"/>
      <c r="G46" s="52"/>
      <c r="H46" s="52"/>
      <c r="I46" s="9">
        <f>SUM(I43:I45)</f>
        <v>6.32</v>
      </c>
      <c r="J46" s="9">
        <f>SUM(J43:J45)</f>
        <v>8.82</v>
      </c>
    </row>
    <row r="47" spans="1:10" ht="16.5" customHeight="1" x14ac:dyDescent="0.2">
      <c r="A47" s="22"/>
      <c r="B47" s="22"/>
      <c r="C47" s="22"/>
      <c r="D47" s="22"/>
      <c r="E47" s="22"/>
      <c r="F47" s="22"/>
      <c r="G47" s="22"/>
      <c r="H47" s="22"/>
      <c r="I47" s="10"/>
      <c r="J47" s="11"/>
    </row>
    <row r="48" spans="1:10" ht="16.5" customHeight="1" x14ac:dyDescent="0.2">
      <c r="A48" s="22">
        <v>5</v>
      </c>
      <c r="B48" s="50" t="s">
        <v>48</v>
      </c>
      <c r="C48" s="50"/>
      <c r="D48" s="50"/>
      <c r="E48" s="22"/>
      <c r="F48" s="22"/>
      <c r="G48" s="22"/>
      <c r="H48" s="22"/>
      <c r="I48" s="10"/>
      <c r="J48" s="11"/>
    </row>
    <row r="49" spans="1:10" ht="48.75" customHeight="1" x14ac:dyDescent="0.2">
      <c r="A49" s="25" t="s">
        <v>0</v>
      </c>
      <c r="B49" s="25" t="s">
        <v>62</v>
      </c>
      <c r="C49" s="25" t="s">
        <v>25</v>
      </c>
      <c r="D49" s="34" t="s">
        <v>23</v>
      </c>
      <c r="E49" s="34" t="s">
        <v>40</v>
      </c>
      <c r="F49" s="25" t="s">
        <v>7</v>
      </c>
      <c r="G49" s="25" t="s">
        <v>76</v>
      </c>
      <c r="H49" s="25" t="s">
        <v>65</v>
      </c>
      <c r="I49" s="25" t="s">
        <v>42</v>
      </c>
      <c r="J49" s="25" t="s">
        <v>43</v>
      </c>
    </row>
    <row r="50" spans="1:10" ht="16.5" customHeight="1" x14ac:dyDescent="0.2">
      <c r="A50" s="5">
        <v>1</v>
      </c>
      <c r="B50" s="26">
        <v>1</v>
      </c>
      <c r="C50" s="5" t="s">
        <v>50</v>
      </c>
      <c r="D50" s="5" t="s">
        <v>51</v>
      </c>
      <c r="E50" s="5">
        <v>3</v>
      </c>
      <c r="F50" s="5">
        <v>39</v>
      </c>
      <c r="G50" s="5">
        <v>0.5</v>
      </c>
      <c r="H50" s="26"/>
      <c r="I50" s="26">
        <f>G50</f>
        <v>0.5</v>
      </c>
      <c r="J50" s="9">
        <f>MAX(H50:I50)</f>
        <v>0.5</v>
      </c>
    </row>
    <row r="51" spans="1:10" ht="16.5" customHeight="1" x14ac:dyDescent="0.2">
      <c r="A51" s="5">
        <v>2</v>
      </c>
      <c r="B51" s="26"/>
      <c r="C51" s="5"/>
      <c r="D51" s="5"/>
      <c r="E51" s="5">
        <v>3</v>
      </c>
      <c r="F51" s="5"/>
      <c r="G51" s="5">
        <v>0.5</v>
      </c>
      <c r="H51" s="26">
        <f>IF(G51=0.5,(F51*0.5/10),0)</f>
        <v>0</v>
      </c>
      <c r="I51" s="26"/>
      <c r="J51" s="9"/>
    </row>
    <row r="52" spans="1:10" ht="16.5" customHeight="1" x14ac:dyDescent="0.2">
      <c r="A52" s="5">
        <v>3</v>
      </c>
      <c r="B52" s="26">
        <v>2</v>
      </c>
      <c r="C52" s="5" t="s">
        <v>50</v>
      </c>
      <c r="D52" s="5" t="s">
        <v>51</v>
      </c>
      <c r="E52" s="5">
        <v>3</v>
      </c>
      <c r="F52" s="5">
        <v>42</v>
      </c>
      <c r="G52" s="5">
        <v>0.5</v>
      </c>
      <c r="H52" s="26">
        <f>IF(G52=0.5,(F52*0.5/10),0)</f>
        <v>2.1</v>
      </c>
      <c r="I52" s="26"/>
      <c r="J52" s="9">
        <f>MAX(H52:I52)</f>
        <v>2.1</v>
      </c>
    </row>
    <row r="53" spans="1:10" ht="16.5" customHeight="1" x14ac:dyDescent="0.2">
      <c r="A53" s="52" t="s">
        <v>35</v>
      </c>
      <c r="B53" s="52"/>
      <c r="C53" s="52"/>
      <c r="D53" s="52"/>
      <c r="E53" s="52"/>
      <c r="F53" s="52"/>
      <c r="G53" s="52"/>
      <c r="H53" s="52"/>
      <c r="I53" s="9">
        <f>SUM(I50:I52)</f>
        <v>0.5</v>
      </c>
      <c r="J53" s="9">
        <f>SUM(J50:J52)</f>
        <v>2.6</v>
      </c>
    </row>
    <row r="54" spans="1:10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">
      <c r="A55" s="17"/>
      <c r="B55" s="17"/>
      <c r="C55" s="18"/>
      <c r="D55" s="18"/>
      <c r="E55" s="18"/>
      <c r="F55" s="18"/>
      <c r="G55" s="18"/>
      <c r="H55" s="17"/>
      <c r="I55" s="18"/>
      <c r="J55" s="17"/>
    </row>
    <row r="56" spans="1:10" ht="19.5" customHeight="1" x14ac:dyDescent="0.2">
      <c r="A56" s="53" t="s">
        <v>45</v>
      </c>
      <c r="B56" s="53"/>
      <c r="C56" s="53"/>
      <c r="D56" s="53"/>
      <c r="E56" s="53"/>
      <c r="F56" s="53"/>
      <c r="G56" s="53"/>
      <c r="H56" s="53"/>
      <c r="I56" s="38"/>
      <c r="J56" s="37">
        <f>J23+J38</f>
        <v>38.200000000000003</v>
      </c>
    </row>
    <row r="57" spans="1:10" ht="19.5" customHeight="1" x14ac:dyDescent="0.2">
      <c r="A57" s="53" t="s">
        <v>37</v>
      </c>
      <c r="B57" s="53"/>
      <c r="C57" s="53"/>
      <c r="D57" s="53"/>
      <c r="E57" s="53"/>
      <c r="F57" s="53"/>
      <c r="G57" s="53"/>
      <c r="H57" s="53"/>
      <c r="I57" s="38"/>
      <c r="J57" s="37">
        <f>J56-D13</f>
        <v>-56.3</v>
      </c>
    </row>
    <row r="58" spans="1:10" ht="19.5" customHeight="1" x14ac:dyDescent="0.2">
      <c r="A58" s="53" t="s">
        <v>77</v>
      </c>
      <c r="B58" s="53"/>
      <c r="C58" s="53"/>
      <c r="D58" s="53"/>
      <c r="E58" s="53"/>
      <c r="F58" s="53"/>
      <c r="G58" s="53"/>
      <c r="H58" s="53"/>
      <c r="I58" s="53"/>
      <c r="J58" s="37">
        <f>J30+J46</f>
        <v>17.64</v>
      </c>
    </row>
    <row r="59" spans="1:10" ht="19.5" customHeight="1" x14ac:dyDescent="0.2">
      <c r="A59" s="53" t="s">
        <v>72</v>
      </c>
      <c r="B59" s="53"/>
      <c r="C59" s="53"/>
      <c r="D59" s="53"/>
      <c r="E59" s="53"/>
      <c r="F59" s="53"/>
      <c r="G59" s="53"/>
      <c r="H59" s="53"/>
      <c r="I59" s="53"/>
      <c r="J59" s="37">
        <f>J56+J57+J58</f>
        <v>-0.45999999999999375</v>
      </c>
    </row>
    <row r="60" spans="1:10" ht="19.5" customHeight="1" x14ac:dyDescent="0.2">
      <c r="A60" s="21"/>
      <c r="B60" s="21"/>
      <c r="C60" s="21"/>
      <c r="D60" s="21"/>
      <c r="E60" s="21"/>
      <c r="F60" s="23"/>
      <c r="G60" s="23"/>
      <c r="H60" s="21"/>
      <c r="I60" s="21"/>
      <c r="J60" s="20"/>
    </row>
    <row r="61" spans="1:10" ht="15" x14ac:dyDescent="0.2">
      <c r="A61" s="74"/>
      <c r="B61" s="74"/>
      <c r="C61" s="74"/>
      <c r="D61" s="74"/>
      <c r="E61" s="49" t="s">
        <v>47</v>
      </c>
      <c r="F61" s="49"/>
      <c r="G61" s="49"/>
      <c r="H61" s="49"/>
      <c r="I61" s="49"/>
      <c r="J61" s="49"/>
    </row>
    <row r="62" spans="1:10" ht="14.25" customHeight="1" x14ac:dyDescent="0.2">
      <c r="B62" s="75" t="s">
        <v>9</v>
      </c>
      <c r="C62" s="75"/>
      <c r="D62" s="75"/>
      <c r="E62" s="47"/>
      <c r="F62" s="29"/>
      <c r="G62" s="29"/>
      <c r="H62" s="75" t="s">
        <v>11</v>
      </c>
      <c r="I62" s="75"/>
      <c r="J62" s="75"/>
    </row>
    <row r="63" spans="1:10" ht="15" x14ac:dyDescent="0.2">
      <c r="A63" s="77"/>
      <c r="B63" s="76" t="s">
        <v>79</v>
      </c>
      <c r="C63" s="76"/>
      <c r="D63" s="76"/>
      <c r="E63" s="13"/>
      <c r="F63" s="13"/>
      <c r="G63" s="13"/>
      <c r="H63" s="76" t="s">
        <v>79</v>
      </c>
      <c r="I63" s="76"/>
      <c r="J63" s="76"/>
    </row>
    <row r="64" spans="1:10" x14ac:dyDescent="0.2">
      <c r="B64" s="19"/>
      <c r="C64" s="19"/>
      <c r="D64" s="19"/>
      <c r="E64" s="19"/>
      <c r="F64" s="19"/>
      <c r="G64" s="19"/>
      <c r="H64" s="19"/>
      <c r="I64" s="19"/>
      <c r="J64" s="19"/>
    </row>
    <row r="65" spans="2:10" x14ac:dyDescent="0.2">
      <c r="B65" s="19"/>
      <c r="C65" s="19"/>
      <c r="D65" s="19"/>
      <c r="E65" s="19"/>
      <c r="F65" s="19"/>
      <c r="G65" s="19"/>
      <c r="H65" s="19"/>
      <c r="I65" s="19"/>
      <c r="J65" s="19"/>
    </row>
    <row r="66" spans="2:10" x14ac:dyDescent="0.2">
      <c r="B66" s="19"/>
      <c r="C66" s="19"/>
      <c r="D66" s="19"/>
      <c r="E66" s="19"/>
      <c r="F66" s="19"/>
      <c r="G66" s="19"/>
      <c r="H66" s="19"/>
      <c r="I66" s="19"/>
      <c r="J66" s="19"/>
    </row>
  </sheetData>
  <mergeCells count="44">
    <mergeCell ref="I4:J4"/>
    <mergeCell ref="H63:J63"/>
    <mergeCell ref="B63:D63"/>
    <mergeCell ref="B62:D62"/>
    <mergeCell ref="F1:J1"/>
    <mergeCell ref="F2:J2"/>
    <mergeCell ref="A1:D1"/>
    <mergeCell ref="A2:D2"/>
    <mergeCell ref="A3:D3"/>
    <mergeCell ref="H9:I9"/>
    <mergeCell ref="H11:I11"/>
    <mergeCell ref="H12:I12"/>
    <mergeCell ref="A53:H53"/>
    <mergeCell ref="B48:D48"/>
    <mergeCell ref="B25:E25"/>
    <mergeCell ref="B41:E41"/>
    <mergeCell ref="A46:H46"/>
    <mergeCell ref="B32:J32"/>
    <mergeCell ref="A38:H38"/>
    <mergeCell ref="H13:I13"/>
    <mergeCell ref="A56:H56"/>
    <mergeCell ref="A57:H57"/>
    <mergeCell ref="A30:E30"/>
    <mergeCell ref="B14:D14"/>
    <mergeCell ref="A13:C13"/>
    <mergeCell ref="A8:C8"/>
    <mergeCell ref="D8:E8"/>
    <mergeCell ref="D9:E9"/>
    <mergeCell ref="A9:C9"/>
    <mergeCell ref="H62:J62"/>
    <mergeCell ref="E61:J61"/>
    <mergeCell ref="B15:J15"/>
    <mergeCell ref="H8:J8"/>
    <mergeCell ref="A5:J5"/>
    <mergeCell ref="A23:H23"/>
    <mergeCell ref="A59:I59"/>
    <mergeCell ref="A12:C12"/>
    <mergeCell ref="A11:B11"/>
    <mergeCell ref="A6:J6"/>
    <mergeCell ref="A58:I58"/>
    <mergeCell ref="H10:I10"/>
    <mergeCell ref="B7:D7"/>
    <mergeCell ref="A10:D10"/>
    <mergeCell ref="E13:F13"/>
  </mergeCells>
  <phoneticPr fontId="0" type="noConversion"/>
  <printOptions horizontalCentered="1"/>
  <pageMargins left="0.118110236220472" right="0.118110236220472" top="0.196850393700787" bottom="0.39370078740157499" header="0.31496062992126" footer="0.3149606299212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opLeftCell="A93" workbookViewId="0">
      <selection activeCell="E102" sqref="E102:E133"/>
    </sheetView>
  </sheetViews>
  <sheetFormatPr defaultRowHeight="14.25" x14ac:dyDescent="0.2"/>
  <cols>
    <col min="1" max="1" width="9" style="42"/>
    <col min="2" max="3" width="9" style="43"/>
    <col min="4" max="5" width="9" style="42"/>
  </cols>
  <sheetData>
    <row r="1" spans="1:5" x14ac:dyDescent="0.2">
      <c r="B1" s="67" t="s">
        <v>54</v>
      </c>
      <c r="C1" s="67"/>
      <c r="D1" s="68" t="s">
        <v>52</v>
      </c>
      <c r="E1" s="68"/>
    </row>
    <row r="2" spans="1:5" x14ac:dyDescent="0.2">
      <c r="A2" s="42" t="s">
        <v>18</v>
      </c>
      <c r="B2" s="43" t="s">
        <v>73</v>
      </c>
      <c r="C2" s="43" t="s">
        <v>74</v>
      </c>
      <c r="D2" s="42" t="s">
        <v>73</v>
      </c>
      <c r="E2" s="42" t="s">
        <v>74</v>
      </c>
    </row>
    <row r="3" spans="1:5" x14ac:dyDescent="0.2">
      <c r="B3" s="43">
        <v>1</v>
      </c>
      <c r="C3" s="43">
        <v>1</v>
      </c>
      <c r="D3" s="42">
        <v>1</v>
      </c>
      <c r="E3" s="42">
        <v>1</v>
      </c>
    </row>
    <row r="4" spans="1:5" x14ac:dyDescent="0.2">
      <c r="B4" s="43">
        <v>2</v>
      </c>
      <c r="C4" s="44">
        <v>1</v>
      </c>
      <c r="D4" s="42">
        <v>2</v>
      </c>
      <c r="E4" s="42">
        <v>1</v>
      </c>
    </row>
    <row r="5" spans="1:5" x14ac:dyDescent="0.2">
      <c r="B5" s="43">
        <v>3</v>
      </c>
      <c r="C5" s="44">
        <v>1</v>
      </c>
      <c r="D5" s="42">
        <v>3</v>
      </c>
      <c r="E5" s="42">
        <v>1</v>
      </c>
    </row>
    <row r="6" spans="1:5" x14ac:dyDescent="0.2">
      <c r="B6" s="43">
        <v>4</v>
      </c>
      <c r="C6" s="44">
        <v>1</v>
      </c>
      <c r="D6" s="42">
        <v>4</v>
      </c>
      <c r="E6" s="42">
        <v>1</v>
      </c>
    </row>
    <row r="7" spans="1:5" x14ac:dyDescent="0.2">
      <c r="B7" s="43">
        <v>5</v>
      </c>
      <c r="C7" s="44">
        <v>1</v>
      </c>
      <c r="D7" s="42">
        <v>5</v>
      </c>
      <c r="E7" s="42">
        <v>1</v>
      </c>
    </row>
    <row r="8" spans="1:5" x14ac:dyDescent="0.2">
      <c r="B8" s="43">
        <v>6</v>
      </c>
      <c r="C8" s="44">
        <v>1</v>
      </c>
      <c r="D8" s="42">
        <v>6</v>
      </c>
      <c r="E8" s="42">
        <v>1</v>
      </c>
    </row>
    <row r="9" spans="1:5" x14ac:dyDescent="0.2">
      <c r="B9" s="43">
        <v>7</v>
      </c>
      <c r="C9" s="44">
        <v>1</v>
      </c>
      <c r="D9" s="42">
        <v>7</v>
      </c>
      <c r="E9" s="42">
        <v>1</v>
      </c>
    </row>
    <row r="10" spans="1:5" x14ac:dyDescent="0.2">
      <c r="B10" s="43">
        <v>8</v>
      </c>
      <c r="C10" s="44">
        <v>1</v>
      </c>
      <c r="D10" s="42">
        <v>8</v>
      </c>
      <c r="E10" s="42">
        <v>1</v>
      </c>
    </row>
    <row r="11" spans="1:5" x14ac:dyDescent="0.2">
      <c r="B11" s="43">
        <v>9</v>
      </c>
      <c r="C11" s="44">
        <v>1</v>
      </c>
      <c r="D11" s="42">
        <v>9</v>
      </c>
      <c r="E11" s="42">
        <v>1</v>
      </c>
    </row>
    <row r="12" spans="1:5" x14ac:dyDescent="0.2">
      <c r="B12" s="43">
        <v>10</v>
      </c>
      <c r="C12" s="44">
        <v>1</v>
      </c>
      <c r="D12" s="42">
        <v>10</v>
      </c>
      <c r="E12" s="42">
        <v>1</v>
      </c>
    </row>
    <row r="13" spans="1:5" x14ac:dyDescent="0.2">
      <c r="B13" s="43">
        <v>11</v>
      </c>
      <c r="C13" s="44">
        <v>1</v>
      </c>
      <c r="D13" s="42">
        <v>11</v>
      </c>
      <c r="E13" s="42">
        <v>1</v>
      </c>
    </row>
    <row r="14" spans="1:5" x14ac:dyDescent="0.2">
      <c r="B14" s="43">
        <v>12</v>
      </c>
      <c r="C14" s="44">
        <v>1</v>
      </c>
      <c r="D14" s="42">
        <v>12</v>
      </c>
      <c r="E14" s="42">
        <v>1</v>
      </c>
    </row>
    <row r="15" spans="1:5" x14ac:dyDescent="0.2">
      <c r="B15" s="43">
        <v>13</v>
      </c>
      <c r="C15" s="44">
        <v>1</v>
      </c>
      <c r="D15" s="42">
        <v>13</v>
      </c>
      <c r="E15" s="42">
        <v>1</v>
      </c>
    </row>
    <row r="16" spans="1:5" x14ac:dyDescent="0.2">
      <c r="B16" s="43">
        <v>14</v>
      </c>
      <c r="C16" s="44">
        <v>1</v>
      </c>
      <c r="D16" s="42">
        <v>14</v>
      </c>
      <c r="E16" s="42">
        <v>1</v>
      </c>
    </row>
    <row r="17" spans="2:5" x14ac:dyDescent="0.2">
      <c r="B17" s="43">
        <v>15</v>
      </c>
      <c r="C17" s="44">
        <v>1</v>
      </c>
      <c r="D17" s="42">
        <v>15</v>
      </c>
      <c r="E17" s="42">
        <v>1</v>
      </c>
    </row>
    <row r="18" spans="2:5" x14ac:dyDescent="0.2">
      <c r="B18" s="43">
        <v>16</v>
      </c>
      <c r="C18" s="44">
        <v>1</v>
      </c>
      <c r="D18" s="42">
        <v>16</v>
      </c>
      <c r="E18" s="42">
        <v>1</v>
      </c>
    </row>
    <row r="19" spans="2:5" x14ac:dyDescent="0.2">
      <c r="B19" s="43">
        <v>17</v>
      </c>
      <c r="C19" s="44">
        <v>1</v>
      </c>
      <c r="D19" s="42">
        <v>17</v>
      </c>
      <c r="E19" s="42">
        <v>1</v>
      </c>
    </row>
    <row r="20" spans="2:5" x14ac:dyDescent="0.2">
      <c r="B20" s="43">
        <v>18</v>
      </c>
      <c r="C20" s="44">
        <v>1</v>
      </c>
      <c r="D20" s="42">
        <v>18</v>
      </c>
      <c r="E20" s="42">
        <v>1</v>
      </c>
    </row>
    <row r="21" spans="2:5" x14ac:dyDescent="0.2">
      <c r="B21" s="43">
        <v>19</v>
      </c>
      <c r="C21" s="44">
        <v>1</v>
      </c>
      <c r="D21" s="42">
        <v>19</v>
      </c>
      <c r="E21" s="42">
        <v>1</v>
      </c>
    </row>
    <row r="22" spans="2:5" x14ac:dyDescent="0.2">
      <c r="B22" s="43">
        <v>20</v>
      </c>
      <c r="C22" s="44">
        <v>1</v>
      </c>
      <c r="D22" s="42">
        <v>20</v>
      </c>
      <c r="E22" s="42">
        <v>1</v>
      </c>
    </row>
    <row r="23" spans="2:5" x14ac:dyDescent="0.2">
      <c r="B23" s="43">
        <v>21</v>
      </c>
      <c r="C23" s="44">
        <v>1</v>
      </c>
      <c r="D23" s="42">
        <v>21</v>
      </c>
      <c r="E23" s="42">
        <v>1</v>
      </c>
    </row>
    <row r="24" spans="2:5" x14ac:dyDescent="0.2">
      <c r="B24" s="43">
        <v>22</v>
      </c>
      <c r="C24" s="44">
        <v>1</v>
      </c>
      <c r="D24" s="42">
        <v>22</v>
      </c>
      <c r="E24" s="42">
        <v>1</v>
      </c>
    </row>
    <row r="25" spans="2:5" x14ac:dyDescent="0.2">
      <c r="B25" s="43">
        <v>23</v>
      </c>
      <c r="C25" s="44">
        <v>1</v>
      </c>
      <c r="D25" s="42">
        <v>23</v>
      </c>
      <c r="E25" s="42">
        <v>1</v>
      </c>
    </row>
    <row r="26" spans="2:5" x14ac:dyDescent="0.2">
      <c r="B26" s="43">
        <v>24</v>
      </c>
      <c r="C26" s="44">
        <v>1</v>
      </c>
      <c r="D26" s="42">
        <v>24</v>
      </c>
      <c r="E26" s="42">
        <v>1</v>
      </c>
    </row>
    <row r="27" spans="2:5" x14ac:dyDescent="0.2">
      <c r="B27" s="43">
        <v>25</v>
      </c>
      <c r="C27" s="44">
        <v>1</v>
      </c>
      <c r="D27" s="42">
        <v>25</v>
      </c>
      <c r="E27" s="42">
        <v>1</v>
      </c>
    </row>
    <row r="28" spans="2:5" x14ac:dyDescent="0.2">
      <c r="B28" s="43">
        <v>26</v>
      </c>
      <c r="C28" s="44">
        <v>1</v>
      </c>
      <c r="D28" s="42">
        <v>26</v>
      </c>
      <c r="E28" s="42">
        <v>1</v>
      </c>
    </row>
    <row r="29" spans="2:5" x14ac:dyDescent="0.2">
      <c r="B29" s="43">
        <v>27</v>
      </c>
      <c r="C29" s="44">
        <v>1</v>
      </c>
      <c r="D29" s="42">
        <v>27</v>
      </c>
      <c r="E29" s="42">
        <v>1</v>
      </c>
    </row>
    <row r="30" spans="2:5" x14ac:dyDescent="0.2">
      <c r="B30" s="43">
        <v>28</v>
      </c>
      <c r="C30" s="44">
        <v>1</v>
      </c>
      <c r="D30" s="42">
        <v>28</v>
      </c>
      <c r="E30" s="42">
        <v>1</v>
      </c>
    </row>
    <row r="31" spans="2:5" x14ac:dyDescent="0.2">
      <c r="B31" s="43">
        <v>29</v>
      </c>
      <c r="C31" s="44">
        <v>1</v>
      </c>
      <c r="D31" s="42">
        <v>29</v>
      </c>
      <c r="E31" s="42">
        <v>1</v>
      </c>
    </row>
    <row r="32" spans="2:5" x14ac:dyDescent="0.2">
      <c r="B32" s="43">
        <v>30</v>
      </c>
      <c r="C32" s="44">
        <v>1</v>
      </c>
      <c r="D32" s="42">
        <v>30</v>
      </c>
      <c r="E32" s="42">
        <v>1</v>
      </c>
    </row>
    <row r="33" spans="2:5" x14ac:dyDescent="0.2">
      <c r="B33" s="43">
        <v>31</v>
      </c>
      <c r="C33" s="44">
        <v>1</v>
      </c>
      <c r="D33" s="42">
        <v>31</v>
      </c>
      <c r="E33" s="42">
        <v>1</v>
      </c>
    </row>
    <row r="34" spans="2:5" x14ac:dyDescent="0.2">
      <c r="B34" s="43">
        <v>32</v>
      </c>
      <c r="C34" s="44">
        <v>1</v>
      </c>
      <c r="D34" s="42">
        <v>32</v>
      </c>
      <c r="E34" s="42">
        <v>1</v>
      </c>
    </row>
    <row r="35" spans="2:5" x14ac:dyDescent="0.2">
      <c r="B35" s="43">
        <v>33</v>
      </c>
      <c r="C35" s="44">
        <v>1</v>
      </c>
      <c r="D35" s="42">
        <v>33</v>
      </c>
      <c r="E35" s="42">
        <v>1</v>
      </c>
    </row>
    <row r="36" spans="2:5" x14ac:dyDescent="0.2">
      <c r="B36" s="43">
        <v>34</v>
      </c>
      <c r="C36" s="44">
        <v>1</v>
      </c>
      <c r="D36" s="42">
        <v>34</v>
      </c>
      <c r="E36" s="42">
        <v>1</v>
      </c>
    </row>
    <row r="37" spans="2:5" x14ac:dyDescent="0.2">
      <c r="B37" s="43">
        <v>35</v>
      </c>
      <c r="C37" s="44">
        <v>1</v>
      </c>
      <c r="D37" s="42">
        <v>35</v>
      </c>
      <c r="E37" s="42">
        <v>1</v>
      </c>
    </row>
    <row r="38" spans="2:5" x14ac:dyDescent="0.2">
      <c r="B38" s="43">
        <v>36</v>
      </c>
      <c r="C38" s="44">
        <v>1</v>
      </c>
      <c r="D38" s="42">
        <v>36</v>
      </c>
      <c r="E38" s="42">
        <v>1</v>
      </c>
    </row>
    <row r="39" spans="2:5" x14ac:dyDescent="0.2">
      <c r="B39" s="43">
        <v>37</v>
      </c>
      <c r="C39" s="44">
        <v>1</v>
      </c>
      <c r="D39" s="42">
        <v>37</v>
      </c>
      <c r="E39" s="42">
        <v>1</v>
      </c>
    </row>
    <row r="40" spans="2:5" x14ac:dyDescent="0.2">
      <c r="B40" s="43">
        <v>38</v>
      </c>
      <c r="C40" s="44">
        <v>1</v>
      </c>
      <c r="D40" s="42">
        <v>38</v>
      </c>
      <c r="E40" s="42">
        <v>1</v>
      </c>
    </row>
    <row r="41" spans="2:5" x14ac:dyDescent="0.2">
      <c r="B41" s="43">
        <v>39</v>
      </c>
      <c r="C41" s="44">
        <v>1</v>
      </c>
      <c r="D41" s="42">
        <v>39</v>
      </c>
      <c r="E41" s="42">
        <v>1</v>
      </c>
    </row>
    <row r="42" spans="2:5" x14ac:dyDescent="0.2">
      <c r="B42" s="43">
        <v>40</v>
      </c>
      <c r="C42" s="44">
        <v>1</v>
      </c>
      <c r="D42" s="42">
        <v>40</v>
      </c>
      <c r="E42" s="42">
        <v>1</v>
      </c>
    </row>
    <row r="43" spans="2:5" x14ac:dyDescent="0.2">
      <c r="B43" s="43">
        <v>41</v>
      </c>
      <c r="C43" s="43">
        <v>1.1000000000000001</v>
      </c>
      <c r="D43" s="42">
        <v>41</v>
      </c>
      <c r="E43" s="42">
        <v>1.1000000000000001</v>
      </c>
    </row>
    <row r="44" spans="2:5" x14ac:dyDescent="0.2">
      <c r="B44" s="43">
        <v>42</v>
      </c>
      <c r="C44" s="43">
        <v>1.1000000000000001</v>
      </c>
      <c r="D44" s="42">
        <v>42</v>
      </c>
      <c r="E44" s="42">
        <v>1.1000000000000001</v>
      </c>
    </row>
    <row r="45" spans="2:5" x14ac:dyDescent="0.2">
      <c r="B45" s="43">
        <v>43</v>
      </c>
      <c r="C45" s="43">
        <v>1.1000000000000001</v>
      </c>
      <c r="D45" s="42">
        <v>43</v>
      </c>
      <c r="E45" s="42">
        <v>1.1000000000000001</v>
      </c>
    </row>
    <row r="46" spans="2:5" x14ac:dyDescent="0.2">
      <c r="B46" s="43">
        <v>44</v>
      </c>
      <c r="C46" s="43">
        <v>1.1000000000000001</v>
      </c>
      <c r="D46" s="42">
        <v>44</v>
      </c>
      <c r="E46" s="42">
        <v>1.1000000000000001</v>
      </c>
    </row>
    <row r="47" spans="2:5" x14ac:dyDescent="0.2">
      <c r="B47" s="43">
        <v>45</v>
      </c>
      <c r="C47" s="43">
        <v>1.1000000000000001</v>
      </c>
      <c r="D47" s="42">
        <v>45</v>
      </c>
      <c r="E47" s="42">
        <v>1.1000000000000001</v>
      </c>
    </row>
    <row r="48" spans="2:5" x14ac:dyDescent="0.2">
      <c r="B48" s="43">
        <v>46</v>
      </c>
      <c r="C48" s="43">
        <v>1.1000000000000001</v>
      </c>
      <c r="D48" s="42">
        <v>46</v>
      </c>
      <c r="E48" s="42">
        <v>1.1000000000000001</v>
      </c>
    </row>
    <row r="49" spans="2:5" x14ac:dyDescent="0.2">
      <c r="B49" s="43">
        <v>47</v>
      </c>
      <c r="C49" s="43">
        <v>1.1000000000000001</v>
      </c>
      <c r="D49" s="42">
        <v>47</v>
      </c>
      <c r="E49" s="42">
        <v>1.1000000000000001</v>
      </c>
    </row>
    <row r="50" spans="2:5" x14ac:dyDescent="0.2">
      <c r="B50" s="43">
        <v>48</v>
      </c>
      <c r="C50" s="43">
        <v>1.1000000000000001</v>
      </c>
      <c r="D50" s="42">
        <v>48</v>
      </c>
      <c r="E50" s="42">
        <v>1.1000000000000001</v>
      </c>
    </row>
    <row r="51" spans="2:5" x14ac:dyDescent="0.2">
      <c r="B51" s="43">
        <v>49</v>
      </c>
      <c r="C51" s="43">
        <v>1.1000000000000001</v>
      </c>
      <c r="D51" s="42">
        <v>49</v>
      </c>
      <c r="E51" s="42">
        <v>1.1000000000000001</v>
      </c>
    </row>
    <row r="52" spans="2:5" x14ac:dyDescent="0.2">
      <c r="B52" s="43">
        <v>50</v>
      </c>
      <c r="C52" s="43">
        <v>1.1000000000000001</v>
      </c>
      <c r="D52" s="42">
        <v>50</v>
      </c>
      <c r="E52" s="42">
        <v>1.1000000000000001</v>
      </c>
    </row>
    <row r="53" spans="2:5" x14ac:dyDescent="0.2">
      <c r="B53" s="43">
        <v>51</v>
      </c>
      <c r="C53" s="43">
        <v>1.1000000000000001</v>
      </c>
      <c r="D53" s="42">
        <v>51</v>
      </c>
      <c r="E53" s="42">
        <v>1.1000000000000001</v>
      </c>
    </row>
    <row r="54" spans="2:5" x14ac:dyDescent="0.2">
      <c r="B54" s="43">
        <v>52</v>
      </c>
      <c r="C54" s="43">
        <v>1.1000000000000001</v>
      </c>
      <c r="D54" s="42">
        <v>52</v>
      </c>
      <c r="E54" s="42">
        <v>1.1000000000000001</v>
      </c>
    </row>
    <row r="55" spans="2:5" x14ac:dyDescent="0.2">
      <c r="B55" s="43">
        <v>53</v>
      </c>
      <c r="C55" s="43">
        <v>1.1000000000000001</v>
      </c>
      <c r="D55" s="42">
        <v>53</v>
      </c>
      <c r="E55" s="42">
        <v>1.1000000000000001</v>
      </c>
    </row>
    <row r="56" spans="2:5" x14ac:dyDescent="0.2">
      <c r="B56" s="43">
        <v>54</v>
      </c>
      <c r="C56" s="43">
        <v>1.1000000000000001</v>
      </c>
      <c r="D56" s="42">
        <v>54</v>
      </c>
      <c r="E56" s="42">
        <v>1.1000000000000001</v>
      </c>
    </row>
    <row r="57" spans="2:5" x14ac:dyDescent="0.2">
      <c r="B57" s="43">
        <v>55</v>
      </c>
      <c r="C57" s="43">
        <v>1.1000000000000001</v>
      </c>
      <c r="D57" s="42">
        <v>55</v>
      </c>
      <c r="E57" s="42">
        <v>1.1000000000000001</v>
      </c>
    </row>
    <row r="58" spans="2:5" x14ac:dyDescent="0.2">
      <c r="B58" s="43">
        <v>56</v>
      </c>
      <c r="C58" s="43">
        <v>1.1000000000000001</v>
      </c>
      <c r="D58" s="42">
        <v>56</v>
      </c>
      <c r="E58" s="42">
        <v>1.1000000000000001</v>
      </c>
    </row>
    <row r="59" spans="2:5" x14ac:dyDescent="0.2">
      <c r="B59" s="43">
        <v>57</v>
      </c>
      <c r="C59" s="43">
        <v>1.1000000000000001</v>
      </c>
      <c r="D59" s="42">
        <v>57</v>
      </c>
      <c r="E59" s="42">
        <v>1.1000000000000001</v>
      </c>
    </row>
    <row r="60" spans="2:5" x14ac:dyDescent="0.2">
      <c r="B60" s="43">
        <v>58</v>
      </c>
      <c r="C60" s="43">
        <v>1.1000000000000001</v>
      </c>
      <c r="D60" s="42">
        <v>58</v>
      </c>
      <c r="E60" s="42">
        <v>1.1000000000000001</v>
      </c>
    </row>
    <row r="61" spans="2:5" x14ac:dyDescent="0.2">
      <c r="B61" s="43">
        <v>59</v>
      </c>
      <c r="C61" s="43">
        <v>1.1000000000000001</v>
      </c>
      <c r="D61" s="42">
        <v>59</v>
      </c>
      <c r="E61" s="42">
        <v>1.1000000000000001</v>
      </c>
    </row>
    <row r="62" spans="2:5" x14ac:dyDescent="0.2">
      <c r="B62" s="43">
        <v>60</v>
      </c>
      <c r="C62" s="43">
        <v>1.1000000000000001</v>
      </c>
      <c r="D62" s="42">
        <v>60</v>
      </c>
      <c r="E62" s="42">
        <v>1.1000000000000001</v>
      </c>
    </row>
    <row r="63" spans="2:5" x14ac:dyDescent="0.2">
      <c r="B63" s="43">
        <v>61</v>
      </c>
      <c r="C63" s="43">
        <v>1.2</v>
      </c>
      <c r="D63" s="42">
        <v>61</v>
      </c>
      <c r="E63" s="42">
        <v>1.1000000000000001</v>
      </c>
    </row>
    <row r="64" spans="2:5" x14ac:dyDescent="0.2">
      <c r="B64" s="43">
        <v>62</v>
      </c>
      <c r="C64" s="43">
        <v>1.2</v>
      </c>
      <c r="D64" s="42">
        <v>62</v>
      </c>
      <c r="E64" s="42">
        <v>1.1000000000000001</v>
      </c>
    </row>
    <row r="65" spans="2:5" x14ac:dyDescent="0.2">
      <c r="B65" s="43">
        <v>63</v>
      </c>
      <c r="C65" s="43">
        <v>1.2</v>
      </c>
      <c r="D65" s="42">
        <v>63</v>
      </c>
      <c r="E65" s="42">
        <v>1.1000000000000001</v>
      </c>
    </row>
    <row r="66" spans="2:5" x14ac:dyDescent="0.2">
      <c r="B66" s="43">
        <v>64</v>
      </c>
      <c r="C66" s="43">
        <v>1.2</v>
      </c>
      <c r="D66" s="42">
        <v>64</v>
      </c>
      <c r="E66" s="42">
        <v>1.1000000000000001</v>
      </c>
    </row>
    <row r="67" spans="2:5" x14ac:dyDescent="0.2">
      <c r="B67" s="43">
        <v>65</v>
      </c>
      <c r="C67" s="43">
        <v>1.2</v>
      </c>
      <c r="D67" s="42">
        <v>65</v>
      </c>
      <c r="E67" s="42">
        <v>1.1000000000000001</v>
      </c>
    </row>
    <row r="68" spans="2:5" x14ac:dyDescent="0.2">
      <c r="B68" s="43">
        <v>66</v>
      </c>
      <c r="C68" s="43">
        <v>1.2</v>
      </c>
      <c r="D68" s="42">
        <v>66</v>
      </c>
      <c r="E68" s="42">
        <v>1.1000000000000001</v>
      </c>
    </row>
    <row r="69" spans="2:5" x14ac:dyDescent="0.2">
      <c r="B69" s="43">
        <v>67</v>
      </c>
      <c r="C69" s="43">
        <v>1.2</v>
      </c>
      <c r="D69" s="42">
        <v>67</v>
      </c>
      <c r="E69" s="42">
        <v>1.1000000000000001</v>
      </c>
    </row>
    <row r="70" spans="2:5" x14ac:dyDescent="0.2">
      <c r="B70" s="43">
        <v>68</v>
      </c>
      <c r="C70" s="43">
        <v>1.2</v>
      </c>
      <c r="D70" s="42">
        <v>68</v>
      </c>
      <c r="E70" s="42">
        <v>1.1000000000000001</v>
      </c>
    </row>
    <row r="71" spans="2:5" x14ac:dyDescent="0.2">
      <c r="B71" s="43">
        <v>69</v>
      </c>
      <c r="C71" s="43">
        <v>1.2</v>
      </c>
      <c r="D71" s="42">
        <v>69</v>
      </c>
      <c r="E71" s="42">
        <v>1.1000000000000001</v>
      </c>
    </row>
    <row r="72" spans="2:5" x14ac:dyDescent="0.2">
      <c r="B72" s="43">
        <v>70</v>
      </c>
      <c r="C72" s="43">
        <v>1.2</v>
      </c>
      <c r="D72" s="42">
        <v>70</v>
      </c>
      <c r="E72" s="42">
        <v>1.1000000000000001</v>
      </c>
    </row>
    <row r="73" spans="2:5" x14ac:dyDescent="0.2">
      <c r="B73" s="43">
        <v>71</v>
      </c>
      <c r="C73" s="43">
        <v>1.2</v>
      </c>
      <c r="D73" s="42">
        <v>71</v>
      </c>
      <c r="E73" s="42">
        <v>1.1000000000000001</v>
      </c>
    </row>
    <row r="74" spans="2:5" x14ac:dyDescent="0.2">
      <c r="B74" s="43">
        <v>72</v>
      </c>
      <c r="C74" s="43">
        <v>1.2</v>
      </c>
      <c r="D74" s="42">
        <v>72</v>
      </c>
      <c r="E74" s="42">
        <v>1.1000000000000001</v>
      </c>
    </row>
    <row r="75" spans="2:5" x14ac:dyDescent="0.2">
      <c r="B75" s="43">
        <v>73</v>
      </c>
      <c r="C75" s="43">
        <v>1.2</v>
      </c>
      <c r="D75" s="42">
        <v>73</v>
      </c>
      <c r="E75" s="42">
        <v>1.1000000000000001</v>
      </c>
    </row>
    <row r="76" spans="2:5" x14ac:dyDescent="0.2">
      <c r="B76" s="43">
        <v>74</v>
      </c>
      <c r="C76" s="43">
        <v>1.2</v>
      </c>
      <c r="D76" s="42">
        <v>74</v>
      </c>
      <c r="E76" s="42">
        <v>1.1000000000000001</v>
      </c>
    </row>
    <row r="77" spans="2:5" x14ac:dyDescent="0.2">
      <c r="B77" s="43">
        <v>75</v>
      </c>
      <c r="C77" s="43">
        <v>1.2</v>
      </c>
      <c r="D77" s="42">
        <v>75</v>
      </c>
      <c r="E77" s="42">
        <v>1.1000000000000001</v>
      </c>
    </row>
    <row r="78" spans="2:5" x14ac:dyDescent="0.2">
      <c r="B78" s="43">
        <v>76</v>
      </c>
      <c r="C78" s="43">
        <v>1.2</v>
      </c>
      <c r="D78" s="42">
        <v>76</v>
      </c>
      <c r="E78" s="42">
        <v>1.1000000000000001</v>
      </c>
    </row>
    <row r="79" spans="2:5" x14ac:dyDescent="0.2">
      <c r="B79" s="43">
        <v>77</v>
      </c>
      <c r="C79" s="43">
        <v>1.2</v>
      </c>
      <c r="D79" s="42">
        <v>77</v>
      </c>
      <c r="E79" s="42">
        <v>1.1000000000000001</v>
      </c>
    </row>
    <row r="80" spans="2:5" x14ac:dyDescent="0.2">
      <c r="B80" s="43">
        <v>78</v>
      </c>
      <c r="C80" s="43">
        <v>1.2</v>
      </c>
      <c r="D80" s="42">
        <v>78</v>
      </c>
      <c r="E80" s="42">
        <v>1.1000000000000001</v>
      </c>
    </row>
    <row r="81" spans="2:5" x14ac:dyDescent="0.2">
      <c r="B81" s="43">
        <v>79</v>
      </c>
      <c r="C81" s="43">
        <v>1.2</v>
      </c>
      <c r="D81" s="42">
        <v>79</v>
      </c>
      <c r="E81" s="42">
        <v>1.1000000000000001</v>
      </c>
    </row>
    <row r="82" spans="2:5" x14ac:dyDescent="0.2">
      <c r="B82" s="43">
        <v>80</v>
      </c>
      <c r="C82" s="43">
        <v>1.2</v>
      </c>
      <c r="D82" s="42">
        <v>80</v>
      </c>
      <c r="E82" s="42">
        <v>1.1000000000000001</v>
      </c>
    </row>
    <row r="83" spans="2:5" x14ac:dyDescent="0.2">
      <c r="B83" s="43">
        <v>81</v>
      </c>
      <c r="C83" s="43">
        <v>1.3</v>
      </c>
      <c r="D83" s="42">
        <v>81</v>
      </c>
      <c r="E83" s="42">
        <v>1.1000000000000001</v>
      </c>
    </row>
    <row r="84" spans="2:5" x14ac:dyDescent="0.2">
      <c r="B84" s="43">
        <v>82</v>
      </c>
      <c r="C84" s="43">
        <v>1.3</v>
      </c>
      <c r="D84" s="42">
        <v>82</v>
      </c>
      <c r="E84" s="42">
        <v>1.1000000000000001</v>
      </c>
    </row>
    <row r="85" spans="2:5" x14ac:dyDescent="0.2">
      <c r="B85" s="43">
        <v>83</v>
      </c>
      <c r="C85" s="43">
        <v>1.3</v>
      </c>
      <c r="D85" s="42">
        <v>83</v>
      </c>
      <c r="E85" s="42">
        <v>1.1000000000000001</v>
      </c>
    </row>
    <row r="86" spans="2:5" x14ac:dyDescent="0.2">
      <c r="B86" s="43">
        <v>84</v>
      </c>
      <c r="C86" s="43">
        <v>1.3</v>
      </c>
      <c r="D86" s="42">
        <v>84</v>
      </c>
      <c r="E86" s="42">
        <v>1.1000000000000001</v>
      </c>
    </row>
    <row r="87" spans="2:5" x14ac:dyDescent="0.2">
      <c r="B87" s="43">
        <v>85</v>
      </c>
      <c r="C87" s="43">
        <v>1.3</v>
      </c>
      <c r="D87" s="42">
        <v>85</v>
      </c>
      <c r="E87" s="42">
        <v>1.1000000000000001</v>
      </c>
    </row>
    <row r="88" spans="2:5" x14ac:dyDescent="0.2">
      <c r="B88" s="43">
        <v>86</v>
      </c>
      <c r="C88" s="43">
        <v>1.3</v>
      </c>
      <c r="D88" s="42">
        <v>86</v>
      </c>
      <c r="E88" s="42">
        <v>1.1000000000000001</v>
      </c>
    </row>
    <row r="89" spans="2:5" x14ac:dyDescent="0.2">
      <c r="B89" s="43">
        <v>87</v>
      </c>
      <c r="C89" s="43">
        <v>1.3</v>
      </c>
      <c r="D89" s="42">
        <v>87</v>
      </c>
      <c r="E89" s="42">
        <v>1.1000000000000001</v>
      </c>
    </row>
    <row r="90" spans="2:5" x14ac:dyDescent="0.2">
      <c r="B90" s="43">
        <v>88</v>
      </c>
      <c r="C90" s="43">
        <v>1.3</v>
      </c>
      <c r="D90" s="42">
        <v>88</v>
      </c>
      <c r="E90" s="42">
        <v>1.1000000000000001</v>
      </c>
    </row>
    <row r="91" spans="2:5" x14ac:dyDescent="0.2">
      <c r="B91" s="43">
        <v>89</v>
      </c>
      <c r="C91" s="43">
        <v>1.3</v>
      </c>
      <c r="D91" s="42">
        <v>89</v>
      </c>
      <c r="E91" s="42">
        <v>1.1000000000000001</v>
      </c>
    </row>
    <row r="92" spans="2:5" x14ac:dyDescent="0.2">
      <c r="B92" s="43">
        <v>90</v>
      </c>
      <c r="C92" s="43">
        <v>1.3</v>
      </c>
      <c r="D92" s="42">
        <v>90</v>
      </c>
      <c r="E92" s="42">
        <v>1.1000000000000001</v>
      </c>
    </row>
    <row r="93" spans="2:5" x14ac:dyDescent="0.2">
      <c r="B93" s="43">
        <v>91</v>
      </c>
      <c r="C93" s="43">
        <v>1.3</v>
      </c>
      <c r="D93" s="42">
        <v>91</v>
      </c>
      <c r="E93" s="42">
        <v>1.1000000000000001</v>
      </c>
    </row>
    <row r="94" spans="2:5" x14ac:dyDescent="0.2">
      <c r="B94" s="43">
        <v>92</v>
      </c>
      <c r="C94" s="43">
        <v>1.3</v>
      </c>
      <c r="D94" s="42">
        <v>92</v>
      </c>
      <c r="E94" s="42">
        <v>1.1000000000000001</v>
      </c>
    </row>
    <row r="95" spans="2:5" x14ac:dyDescent="0.2">
      <c r="B95" s="43">
        <v>93</v>
      </c>
      <c r="C95" s="43">
        <v>1.3</v>
      </c>
      <c r="D95" s="42">
        <v>93</v>
      </c>
      <c r="E95" s="42">
        <v>1.1000000000000001</v>
      </c>
    </row>
    <row r="96" spans="2:5" x14ac:dyDescent="0.2">
      <c r="B96" s="43">
        <v>94</v>
      </c>
      <c r="C96" s="43">
        <v>1.3</v>
      </c>
      <c r="D96" s="42">
        <v>94</v>
      </c>
      <c r="E96" s="42">
        <v>1.1000000000000001</v>
      </c>
    </row>
    <row r="97" spans="2:5" x14ac:dyDescent="0.2">
      <c r="B97" s="43">
        <v>95</v>
      </c>
      <c r="C97" s="43">
        <v>1.3</v>
      </c>
      <c r="D97" s="42">
        <v>95</v>
      </c>
      <c r="E97" s="42">
        <v>1.1000000000000001</v>
      </c>
    </row>
    <row r="98" spans="2:5" x14ac:dyDescent="0.2">
      <c r="B98" s="43">
        <v>96</v>
      </c>
      <c r="C98" s="43">
        <v>1.3</v>
      </c>
      <c r="D98" s="42">
        <v>96</v>
      </c>
      <c r="E98" s="42">
        <v>1.1000000000000001</v>
      </c>
    </row>
    <row r="99" spans="2:5" x14ac:dyDescent="0.2">
      <c r="B99" s="43">
        <v>97</v>
      </c>
      <c r="C99" s="43">
        <v>1.3</v>
      </c>
      <c r="D99" s="42">
        <v>97</v>
      </c>
      <c r="E99" s="42">
        <v>1.1000000000000001</v>
      </c>
    </row>
    <row r="100" spans="2:5" x14ac:dyDescent="0.2">
      <c r="B100" s="43">
        <v>98</v>
      </c>
      <c r="C100" s="43">
        <v>1.3</v>
      </c>
      <c r="D100" s="42">
        <v>98</v>
      </c>
      <c r="E100" s="42">
        <v>1.1000000000000001</v>
      </c>
    </row>
    <row r="101" spans="2:5" x14ac:dyDescent="0.2">
      <c r="B101" s="43">
        <v>99</v>
      </c>
      <c r="C101" s="43">
        <v>1.3</v>
      </c>
      <c r="D101" s="42">
        <v>99</v>
      </c>
      <c r="E101" s="42">
        <v>1.1000000000000001</v>
      </c>
    </row>
    <row r="102" spans="2:5" x14ac:dyDescent="0.2">
      <c r="B102" s="43">
        <v>100</v>
      </c>
      <c r="C102" s="43">
        <v>1.3</v>
      </c>
      <c r="D102" s="42">
        <v>100</v>
      </c>
      <c r="E102" s="42">
        <v>1.1000000000000001</v>
      </c>
    </row>
    <row r="103" spans="2:5" x14ac:dyDescent="0.2">
      <c r="B103" s="43">
        <v>101</v>
      </c>
      <c r="C103" s="43">
        <v>1.4</v>
      </c>
      <c r="D103" s="42">
        <v>101</v>
      </c>
      <c r="E103" s="42">
        <v>1.1000000000000001</v>
      </c>
    </row>
    <row r="104" spans="2:5" x14ac:dyDescent="0.2">
      <c r="B104" s="43">
        <v>102</v>
      </c>
      <c r="C104" s="43">
        <v>1.4</v>
      </c>
      <c r="D104" s="42">
        <v>102</v>
      </c>
      <c r="E104" s="42">
        <v>1.1000000000000001</v>
      </c>
    </row>
    <row r="105" spans="2:5" x14ac:dyDescent="0.2">
      <c r="B105" s="43">
        <v>103</v>
      </c>
      <c r="C105" s="43">
        <v>1.4</v>
      </c>
      <c r="D105" s="42">
        <v>103</v>
      </c>
      <c r="E105" s="42">
        <v>1.1000000000000001</v>
      </c>
    </row>
    <row r="106" spans="2:5" x14ac:dyDescent="0.2">
      <c r="B106" s="43">
        <v>104</v>
      </c>
      <c r="C106" s="43">
        <v>1.4</v>
      </c>
      <c r="D106" s="42">
        <v>104</v>
      </c>
      <c r="E106" s="42">
        <v>1.1000000000000001</v>
      </c>
    </row>
    <row r="107" spans="2:5" x14ac:dyDescent="0.2">
      <c r="B107" s="43">
        <v>105</v>
      </c>
      <c r="C107" s="43">
        <v>1.4</v>
      </c>
      <c r="D107" s="42">
        <v>105</v>
      </c>
      <c r="E107" s="42">
        <v>1.1000000000000001</v>
      </c>
    </row>
    <row r="108" spans="2:5" x14ac:dyDescent="0.2">
      <c r="B108" s="43">
        <v>106</v>
      </c>
      <c r="C108" s="43">
        <v>1.4</v>
      </c>
      <c r="D108" s="42">
        <v>106</v>
      </c>
      <c r="E108" s="42">
        <v>1.1000000000000001</v>
      </c>
    </row>
    <row r="109" spans="2:5" x14ac:dyDescent="0.2">
      <c r="B109" s="43">
        <v>107</v>
      </c>
      <c r="C109" s="43">
        <v>1.4</v>
      </c>
      <c r="D109" s="42">
        <v>107</v>
      </c>
      <c r="E109" s="42">
        <v>1.1000000000000001</v>
      </c>
    </row>
    <row r="110" spans="2:5" x14ac:dyDescent="0.2">
      <c r="B110" s="43">
        <v>108</v>
      </c>
      <c r="C110" s="43">
        <v>1.4</v>
      </c>
      <c r="D110" s="42">
        <v>108</v>
      </c>
      <c r="E110" s="42">
        <v>1.1000000000000001</v>
      </c>
    </row>
    <row r="111" spans="2:5" x14ac:dyDescent="0.2">
      <c r="B111" s="43">
        <v>109</v>
      </c>
      <c r="C111" s="43">
        <v>1.4</v>
      </c>
      <c r="D111" s="42">
        <v>109</v>
      </c>
      <c r="E111" s="42">
        <v>1.1000000000000001</v>
      </c>
    </row>
    <row r="112" spans="2:5" x14ac:dyDescent="0.2">
      <c r="B112" s="43">
        <v>110</v>
      </c>
      <c r="C112" s="43">
        <v>1.4</v>
      </c>
      <c r="D112" s="42">
        <v>110</v>
      </c>
      <c r="E112" s="42">
        <v>1.1000000000000001</v>
      </c>
    </row>
    <row r="113" spans="2:5" x14ac:dyDescent="0.2">
      <c r="B113" s="43">
        <v>111</v>
      </c>
      <c r="C113" s="43">
        <v>1.4</v>
      </c>
      <c r="D113" s="42">
        <v>111</v>
      </c>
      <c r="E113" s="42">
        <v>1.1000000000000001</v>
      </c>
    </row>
    <row r="114" spans="2:5" x14ac:dyDescent="0.2">
      <c r="B114" s="43">
        <v>112</v>
      </c>
      <c r="C114" s="43">
        <v>1.4</v>
      </c>
      <c r="D114" s="42">
        <v>112</v>
      </c>
      <c r="E114" s="42">
        <v>1.1000000000000001</v>
      </c>
    </row>
    <row r="115" spans="2:5" x14ac:dyDescent="0.2">
      <c r="B115" s="43">
        <v>113</v>
      </c>
      <c r="C115" s="43">
        <v>1.4</v>
      </c>
      <c r="D115" s="42">
        <v>113</v>
      </c>
      <c r="E115" s="42">
        <v>1.1000000000000001</v>
      </c>
    </row>
    <row r="116" spans="2:5" x14ac:dyDescent="0.2">
      <c r="B116" s="43">
        <v>114</v>
      </c>
      <c r="C116" s="43">
        <v>1.4</v>
      </c>
      <c r="D116" s="42">
        <v>114</v>
      </c>
      <c r="E116" s="42">
        <v>1.1000000000000001</v>
      </c>
    </row>
    <row r="117" spans="2:5" x14ac:dyDescent="0.2">
      <c r="B117" s="43">
        <v>115</v>
      </c>
      <c r="C117" s="43">
        <v>1.4</v>
      </c>
      <c r="D117" s="42">
        <v>115</v>
      </c>
      <c r="E117" s="42">
        <v>1.1000000000000001</v>
      </c>
    </row>
    <row r="118" spans="2:5" x14ac:dyDescent="0.2">
      <c r="B118" s="43">
        <v>116</v>
      </c>
      <c r="C118" s="43">
        <v>1.4</v>
      </c>
      <c r="D118" s="42">
        <v>116</v>
      </c>
      <c r="E118" s="42">
        <v>1.1000000000000001</v>
      </c>
    </row>
    <row r="119" spans="2:5" x14ac:dyDescent="0.2">
      <c r="B119" s="43">
        <v>117</v>
      </c>
      <c r="C119" s="43">
        <v>1.4</v>
      </c>
      <c r="D119" s="42">
        <v>117</v>
      </c>
      <c r="E119" s="42">
        <v>1.1000000000000001</v>
      </c>
    </row>
    <row r="120" spans="2:5" x14ac:dyDescent="0.2">
      <c r="B120" s="43">
        <v>118</v>
      </c>
      <c r="C120" s="43">
        <v>1.4</v>
      </c>
      <c r="D120" s="42">
        <v>118</v>
      </c>
      <c r="E120" s="42">
        <v>1.1000000000000001</v>
      </c>
    </row>
    <row r="121" spans="2:5" x14ac:dyDescent="0.2">
      <c r="B121" s="43">
        <v>119</v>
      </c>
      <c r="C121" s="43">
        <v>1.4</v>
      </c>
      <c r="D121" s="42">
        <v>119</v>
      </c>
      <c r="E121" s="42">
        <v>1.1000000000000001</v>
      </c>
    </row>
    <row r="122" spans="2:5" x14ac:dyDescent="0.2">
      <c r="B122" s="43">
        <v>120</v>
      </c>
      <c r="C122" s="43">
        <v>1.4</v>
      </c>
      <c r="D122" s="42">
        <v>120</v>
      </c>
      <c r="E122" s="42">
        <v>1.1000000000000001</v>
      </c>
    </row>
    <row r="123" spans="2:5" x14ac:dyDescent="0.2">
      <c r="B123" s="43">
        <v>121</v>
      </c>
      <c r="C123" s="43">
        <v>1.4</v>
      </c>
      <c r="D123" s="42">
        <v>121</v>
      </c>
      <c r="E123" s="42">
        <v>1.1000000000000001</v>
      </c>
    </row>
    <row r="124" spans="2:5" x14ac:dyDescent="0.2">
      <c r="B124" s="43">
        <v>122</v>
      </c>
      <c r="C124" s="43">
        <v>1.4</v>
      </c>
      <c r="D124" s="42">
        <v>122</v>
      </c>
      <c r="E124" s="42">
        <v>1.1000000000000001</v>
      </c>
    </row>
    <row r="125" spans="2:5" x14ac:dyDescent="0.2">
      <c r="B125" s="43">
        <v>123</v>
      </c>
      <c r="C125" s="43">
        <v>1.4</v>
      </c>
      <c r="D125" s="42">
        <v>123</v>
      </c>
      <c r="E125" s="42">
        <v>1.1000000000000001</v>
      </c>
    </row>
    <row r="126" spans="2:5" x14ac:dyDescent="0.2">
      <c r="B126" s="43">
        <v>124</v>
      </c>
      <c r="C126" s="43">
        <v>1.4</v>
      </c>
      <c r="D126" s="42">
        <v>124</v>
      </c>
      <c r="E126" s="42">
        <v>1.1000000000000001</v>
      </c>
    </row>
    <row r="127" spans="2:5" x14ac:dyDescent="0.2">
      <c r="B127" s="43">
        <v>125</v>
      </c>
      <c r="C127" s="43">
        <v>1.4</v>
      </c>
      <c r="D127" s="42">
        <v>125</v>
      </c>
      <c r="E127" s="42">
        <v>1.1000000000000001</v>
      </c>
    </row>
    <row r="128" spans="2:5" x14ac:dyDescent="0.2">
      <c r="B128" s="43">
        <v>126</v>
      </c>
      <c r="C128" s="43">
        <v>1.4</v>
      </c>
      <c r="D128" s="42">
        <v>126</v>
      </c>
      <c r="E128" s="42">
        <v>1.1000000000000001</v>
      </c>
    </row>
    <row r="129" spans="2:5" x14ac:dyDescent="0.2">
      <c r="B129" s="43">
        <v>127</v>
      </c>
      <c r="C129" s="43">
        <v>1.4</v>
      </c>
      <c r="D129" s="42">
        <v>127</v>
      </c>
      <c r="E129" s="42">
        <v>1.1000000000000001</v>
      </c>
    </row>
    <row r="130" spans="2:5" x14ac:dyDescent="0.2">
      <c r="B130" s="43">
        <v>128</v>
      </c>
      <c r="C130" s="43">
        <v>1.4</v>
      </c>
      <c r="D130" s="42">
        <v>128</v>
      </c>
      <c r="E130" s="42">
        <v>1.1000000000000001</v>
      </c>
    </row>
    <row r="131" spans="2:5" x14ac:dyDescent="0.2">
      <c r="B131" s="43">
        <v>129</v>
      </c>
      <c r="C131" s="43">
        <v>1.4</v>
      </c>
      <c r="D131" s="42">
        <v>129</v>
      </c>
      <c r="E131" s="42">
        <v>1.1000000000000001</v>
      </c>
    </row>
    <row r="132" spans="2:5" x14ac:dyDescent="0.2">
      <c r="B132" s="43">
        <v>130</v>
      </c>
      <c r="C132" s="43">
        <v>1.4</v>
      </c>
      <c r="D132" s="42">
        <v>130</v>
      </c>
      <c r="E132" s="42">
        <v>1.1000000000000001</v>
      </c>
    </row>
    <row r="133" spans="2:5" x14ac:dyDescent="0.2">
      <c r="B133" s="43">
        <v>131</v>
      </c>
      <c r="C133" s="43">
        <v>1.4</v>
      </c>
      <c r="D133" s="42">
        <v>131</v>
      </c>
      <c r="E133" s="42">
        <v>1.1000000000000001</v>
      </c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Mau 05</vt:lpstr>
      <vt:lpstr>Heso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H3T</cp:lastModifiedBy>
  <cp:lastPrinted>2021-06-14T04:07:42Z</cp:lastPrinted>
  <dcterms:created xsi:type="dcterms:W3CDTF">2016-03-09T07:20:46Z</dcterms:created>
  <dcterms:modified xsi:type="dcterms:W3CDTF">2021-06-14T04:09:52Z</dcterms:modified>
</cp:coreProperties>
</file>